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8.xml.rels" ContentType="application/vnd.openxmlformats-package.relationships+xml"/>
  <Override PartName="/xl/drawings/_rels/drawing7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4.xml.rels" ContentType="application/vnd.openxmlformats-package.relationships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Setup Checklist" sheetId="2" state="visible" r:id="rId4"/>
    <sheet name="Product Pricing" sheetId="3" state="visible" r:id="rId5"/>
    <sheet name="Income Plan" sheetId="4" state="visible" r:id="rId6"/>
    <sheet name="Monthly P&amp;L" sheetId="5" state="visible" r:id="rId7"/>
    <sheet name="Ad Tracker" sheetId="6" state="visible" r:id="rId8"/>
    <sheet name="Design Log" sheetId="7" state="visible" r:id="rId9"/>
    <sheet name="Sales Tax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<sst xmlns="http://schemas.openxmlformats.org/spreadsheetml/2006/main" count="259" uniqueCount="201">
  <si>
    <t xml:space="preserve">Print on Demand Business Workbook</t>
  </si>
  <si>
    <t xml:space="preserve">From Wrench &amp; Wallet. Use it alongside the guide: https://wrenchandwallet.com/print-on-demand-business/</t>
  </si>
  <si>
    <t xml:space="preserve">How to use it</t>
  </si>
  <si>
    <t xml:space="preserve">Setup Checklist</t>
  </si>
  <si>
    <t xml:space="preserve">Every step from the guide, in order. Mark each task done and add the date.</t>
  </si>
  <si>
    <t xml:space="preserve">Product Pricing</t>
  </si>
  <si>
    <t xml:space="preserve">What you keep on one sale, for each product and sales channel. Change the yellow cells to your own prices and costs.</t>
  </si>
  <si>
    <t xml:space="preserve">Income Plan</t>
  </si>
  <si>
    <t xml:space="preserve">Pick a monthly profit goal and see how many sales it takes, with and without ads.</t>
  </si>
  <si>
    <t xml:space="preserve">Monthly P&amp;L</t>
  </si>
  <si>
    <t xml:space="preserve">Enter your real numbers each month. Profit, margin, and a tax set-aside are calculated for you.</t>
  </si>
  <si>
    <t xml:space="preserve">Ad Tracker</t>
  </si>
  <si>
    <t xml:space="preserve">Log every ad campaign. It compares your return on ad spend to your break-even and tells you which ads to cut.</t>
  </si>
  <si>
    <t xml:space="preserve">Design Log</t>
  </si>
  <si>
    <t xml:space="preserve">Track every design, the date you checked it against the USPTO trademark search, and how it sells.</t>
  </si>
  <si>
    <t xml:space="preserve">Sales Tax</t>
  </si>
  <si>
    <t xml:space="preserve">Log own-store and in-person sales where you collect sales tax yourself. Etsy and Amazon collect it for you.</t>
  </si>
  <si>
    <t xml:space="preserve">Legend</t>
  </si>
  <si>
    <t xml:space="preserve">Yellow cell</t>
  </si>
  <si>
    <t xml:space="preserve">Your input. Type over it.</t>
  </si>
  <si>
    <t xml:space="preserve">Blue text</t>
  </si>
  <si>
    <t xml:space="preserve">Example values from the guide (October 2026). Replace them with your own.</t>
  </si>
  <si>
    <t xml:space="preserve">Green cell</t>
  </si>
  <si>
    <t xml:space="preserve">Calculated for you. Do not type over these cells.</t>
  </si>
  <si>
    <t xml:space="preserve">Important</t>
  </si>
  <si>
    <t xml:space="preserve">Fees and prices change. Check Etsy, your print company, and Shopify for current rates before you rely on these numbers.</t>
  </si>
  <si>
    <t xml:space="preserve">Profit figures here are before income tax. The Monthly P&amp;L tab sets aside a percentage you choose.</t>
  </si>
  <si>
    <t xml:space="preserve">This workbook is for general planning and isn't financial, legal, or tax advice. For guidance specific to your situation, talk to a licensed professional.</t>
  </si>
  <si>
    <t xml:space="preserve">Progress</t>
  </si>
  <si>
    <t xml:space="preserve">Mark Done as Yes when finished. Progress updates on its own.</t>
  </si>
  <si>
    <t xml:space="preserve">Stage</t>
  </si>
  <si>
    <t xml:space="preserve">Task</t>
  </si>
  <si>
    <t xml:space="preserve">Done?</t>
  </si>
  <si>
    <t xml:space="preserve">Date done</t>
  </si>
  <si>
    <t xml:space="preserve">Notes</t>
  </si>
  <si>
    <t xml:space="preserve">Before your first listing</t>
  </si>
  <si>
    <t xml:space="preserve">Pick your target stage and monthly profit goal (Income Plan tab)</t>
  </si>
  <si>
    <t xml:space="preserve">No</t>
  </si>
  <si>
    <t xml:space="preserve">Run the one-shirt math for your price and print company (Product Pricing tab)</t>
  </si>
  <si>
    <t xml:space="preserve">Choose one narrow niche and list 20 design ideas (Design Log tab)</t>
  </si>
  <si>
    <t xml:space="preserve">Check every idea against the USPTO trademark search (tmsearch.uspto.gov)</t>
  </si>
  <si>
    <t xml:space="preserve">Open a separate bank account for the business</t>
  </si>
  <si>
    <t xml:space="preserve">First month: launch</t>
  </si>
  <si>
    <t xml:space="preserve">Open your Etsy shop and connect one print company</t>
  </si>
  <si>
    <t xml:space="preserve">Add your production partner in your Etsy shop settings</t>
  </si>
  <si>
    <t xml:space="preserve">Order samples of your first designs</t>
  </si>
  <si>
    <t xml:space="preserve">Publish your first 10 to 20 listings with full tags and real-looking mockups</t>
  </si>
  <si>
    <t xml:space="preserve">Check whether your city or county needs a business license</t>
  </si>
  <si>
    <t xml:space="preserve">Months 2 to 6: find what sells</t>
  </si>
  <si>
    <t xml:space="preserve">Add new designs every week in the same niche</t>
  </si>
  <si>
    <t xml:space="preserve">Track sales and profit every month (Monthly P&amp;L tab)</t>
  </si>
  <si>
    <t xml:space="preserve">Start small Etsy Ads on proven sellers; cut any that miss break-even (Ad Tracker tab)</t>
  </si>
  <si>
    <t xml:space="preserve">Get an EIN, and file a DBA if you use a business name</t>
  </si>
  <si>
    <t xml:space="preserve">Set aside money for taxes from every payout</t>
  </si>
  <si>
    <t xml:space="preserve">Months 6 to 12: grow</t>
  </si>
  <si>
    <t xml:space="preserve">Decide whether a paid print company plan saves you money</t>
  </si>
  <si>
    <t xml:space="preserve">Pitch your first local bulk order</t>
  </si>
  <si>
    <t xml:space="preserve">Start an email list of past buyers</t>
  </si>
  <si>
    <t xml:space="preserve">Consider your own store, with a sales tax permit and a resale certificate for your print company</t>
  </si>
  <si>
    <t xml:space="preserve">Make quarterly estimated tax payments</t>
  </si>
  <si>
    <t xml:space="preserve">Year 2: build it into a living</t>
  </si>
  <si>
    <t xml:space="preserve">Form an LLC if you haven't</t>
  </si>
  <si>
    <t xml:space="preserve">Hand off design or listing work</t>
  </si>
  <si>
    <t xml:space="preserve">Price out a heat press for best sellers and bulk orders</t>
  </si>
  <si>
    <t xml:space="preserve">Set up a retirement plan for the self-employed</t>
  </si>
  <si>
    <t xml:space="preserve">Product Pricing: What You Keep on One Sale</t>
  </si>
  <si>
    <t xml:space="preserve">Yellow cells are inputs. Percentages are fractions of the sale price plus shipping charged. Example rows use October 2026 rates; check current fees.</t>
  </si>
  <si>
    <t xml:space="preserve">Product</t>
  </si>
  <si>
    <t xml:space="preserve">Channel</t>
  </si>
  <si>
    <t xml:space="preserve">Sale price</t>
  </si>
  <si>
    <t xml:space="preserve">Shipping charged to buyer</t>
  </si>
  <si>
    <t xml:space="preserve">Product cost (print company)</t>
  </si>
  <si>
    <t xml:space="preserve">Shipping cost you pay</t>
  </si>
  <si>
    <t xml:space="preserve">Listing fee</t>
  </si>
  <si>
    <t xml:space="preserve">Transaction fee %</t>
  </si>
  <si>
    <t xml:space="preserve">Payment processing %</t>
  </si>
  <si>
    <t xml:space="preserve">Processing flat fee</t>
  </si>
  <si>
    <t xml:space="preserve">Ad fee % (Offsite Ads etc.)</t>
  </si>
  <si>
    <t xml:space="preserve">Total revenue</t>
  </si>
  <si>
    <t xml:space="preserve">Total fees</t>
  </si>
  <si>
    <t xml:space="preserve">Profit per sale</t>
  </si>
  <si>
    <t xml:space="preserve">Margin</t>
  </si>
  <si>
    <t xml:space="preserve">Break-even ROAS</t>
  </si>
  <si>
    <t xml:space="preserve">Max ad spend per sale</t>
  </si>
  <si>
    <t xml:space="preserve">Unisex tee (B+C 3001)</t>
  </si>
  <si>
    <t xml:space="preserve">Etsy + Printful</t>
  </si>
  <si>
    <t xml:space="preserve">Etsy, Offsite Ad sale</t>
  </si>
  <si>
    <t xml:space="preserve">Etsy + Printify Premium</t>
  </si>
  <si>
    <t xml:space="preserve">Own Shopify store</t>
  </si>
  <si>
    <t xml:space="preserve">Team shirt, DTF pressed</t>
  </si>
  <si>
    <t xml:space="preserve">Local bulk order</t>
  </si>
  <si>
    <t xml:space="preserve">Notes on the example rows (October 2026):</t>
  </si>
  <si>
    <t xml:space="preserve">Etsy: $0.20 listing fee, 6.5% transaction fee, 3% + $0.25 US payment processing (etsy.com/legal/fees and etsy.com/legal/etsy-payments). Offsite Ads: 15%, or 12% once a shop passes $10,000 in yearly sales.</t>
  </si>
  <si>
    <t xml:space="preserve">Product cost: Bella+Canvas 3001 about $11.29 on Printify free plan, $9.04 on Printify Premium, $11.69 to $12.25 on Printful (Wiser Review, Jul 2026; Style Factory, Sep 2026). Shipping: Printful US $4.95 first shirt, $2.20 each extra (printful.com/shipping).</t>
  </si>
  <si>
    <t xml:space="preserve">Shopify: 2.9% + $0.30 online card rate on Basic; plan fee ($29/mo yearly, $39 monthly) is a fixed cost, so it goes in Monthly P&amp;L, not here.</t>
  </si>
  <si>
    <t xml:space="preserve">Local bulk order: about $12 per shirt for blank plus pre-printed DTF transfer at small quantities (Ninja Transfers), 2.6% + $0.10 in-person card fee split across a 24-shirt order. No platform fees.</t>
  </si>
  <si>
    <t xml:space="preserve">Break-even ROAS: sales you need from each $1 of ads to break even. Below it, the ad loses money.</t>
  </si>
  <si>
    <t xml:space="preserve">Income Plan: How Many Sales Does Your Goal Take?</t>
  </si>
  <si>
    <t xml:space="preserve">Your inputs</t>
  </si>
  <si>
    <t xml:space="preserve">Monthly profit goal (before income tax)</t>
  </si>
  <si>
    <t xml:space="preserve">Your target. The guide uses $500, $2,000, and $5,000.</t>
  </si>
  <si>
    <t xml:space="preserve">Linked to the first row of Product Pricing. Type your own number to override.</t>
  </si>
  <si>
    <t xml:space="preserve">Fixed monthly costs</t>
  </si>
  <si>
    <t xml:space="preserve">Shopify plan, print company plan, design tools, samples, research tools.</t>
  </si>
  <si>
    <t xml:space="preserve">Share of profit per sale spent on ads</t>
  </si>
  <si>
    <t xml:space="preserve">0% = no ads. 50% = ads take half your profit on each sale.</t>
  </si>
  <si>
    <t xml:space="preserve">Average sale price</t>
  </si>
  <si>
    <t xml:space="preserve">Linked to Product Pricing. Used for monthly revenue.</t>
  </si>
  <si>
    <t xml:space="preserve">Selling days per month</t>
  </si>
  <si>
    <t xml:space="preserve">Use 30 for an online shop.</t>
  </si>
  <si>
    <t xml:space="preserve">Results</t>
  </si>
  <si>
    <t xml:space="preserve">Profit per sale after ads</t>
  </si>
  <si>
    <t xml:space="preserve">Sales needed per month</t>
  </si>
  <si>
    <t xml:space="preserve">Sales needed per day</t>
  </si>
  <si>
    <t xml:space="preserve">Monthly revenue at that volume</t>
  </si>
  <si>
    <t xml:space="preserve">Yearly sales needed</t>
  </si>
  <si>
    <t xml:space="preserve">Stage comparison (same profit per sale and fixed costs)</t>
  </si>
  <si>
    <t xml:space="preserve">Monthly profit</t>
  </si>
  <si>
    <t xml:space="preserve">Sales/month, no ads</t>
  </si>
  <si>
    <t xml:space="preserve">Sales/month, ads take half</t>
  </si>
  <si>
    <t xml:space="preserve">Side money</t>
  </si>
  <si>
    <t xml:space="preserve">Serious side business</t>
  </si>
  <si>
    <t xml:space="preserve">A living</t>
  </si>
  <si>
    <t xml:space="preserve">Income tax and self-employment tax come out of these profits. On $5,000 a month, a single filer owes roughly $12,000 a year in federal tax (2026 rules), before state tax.</t>
  </si>
  <si>
    <t xml:space="preserve">Monthly Profit and Loss</t>
  </si>
  <si>
    <t xml:space="preserve">Tax set-aside %</t>
  </si>
  <si>
    <t xml:space="preserve">Enter your real numbers each month from Etsy, your print company, and your bank account.</t>
  </si>
  <si>
    <t xml:space="preserve">Set aside for federal, self-employment, and state tax. 25% to 30% is a common starting point.</t>
  </si>
  <si>
    <t xml:space="preserve">Month</t>
  </si>
  <si>
    <t xml:space="preserve">Orders</t>
  </si>
  <si>
    <t xml:space="preserve">Revenue (sales + shipping charged)</t>
  </si>
  <si>
    <t xml:space="preserve">Product + shipping costs</t>
  </si>
  <si>
    <t xml:space="preserve">Platform fees</t>
  </si>
  <si>
    <t xml:space="preserve">Ad spend</t>
  </si>
  <si>
    <t xml:space="preserve">Other costs (plans, tools, samples)</t>
  </si>
  <si>
    <t xml:space="preserve">Profit</t>
  </si>
  <si>
    <t xml:space="preserve">Tax set-aside</t>
  </si>
  <si>
    <t xml:space="preserve">Profit after set-aside</t>
  </si>
  <si>
    <t xml:space="preserve">Profit per order</t>
  </si>
  <si>
    <t xml:space="preserve">January</t>
  </si>
  <si>
    <t xml:space="preserve">Example month: replace with your own numbers</t>
  </si>
  <si>
    <t xml:space="preserve">February</t>
  </si>
  <si>
    <t xml:space="preserve">March</t>
  </si>
  <si>
    <t xml:space="preserve">April</t>
  </si>
  <si>
    <t xml:space="preserve">May</t>
  </si>
  <si>
    <t xml:space="preserve">June</t>
  </si>
  <si>
    <t xml:space="preserve">July</t>
  </si>
  <si>
    <t xml:space="preserve">August</t>
  </si>
  <si>
    <t xml:space="preserve">September</t>
  </si>
  <si>
    <t xml:space="preserve">October</t>
  </si>
  <si>
    <t xml:space="preserve">November</t>
  </si>
  <si>
    <t xml:space="preserve">December</t>
  </si>
  <si>
    <t xml:space="preserve">Year total</t>
  </si>
  <si>
    <t xml:space="preserve">Ad Tracker: Keep, Fix, or Cut</t>
  </si>
  <si>
    <t xml:space="preserve">Break-even ROAS and profit per sale default to the first row of Product Pricing. Change them per row if a campaign sells a different product.</t>
  </si>
  <si>
    <t xml:space="preserve">Week starting</t>
  </si>
  <si>
    <t xml:space="preserve">Platform</t>
  </si>
  <si>
    <t xml:space="preserve">Listing or campaign</t>
  </si>
  <si>
    <t xml:space="preserve">Orders from ads</t>
  </si>
  <si>
    <t xml:space="preserve">Revenue from ads</t>
  </si>
  <si>
    <t xml:space="preserve">ROAS</t>
  </si>
  <si>
    <t xml:space="preserve">Profit after ad spend</t>
  </si>
  <si>
    <t xml:space="preserve">Verdict</t>
  </si>
  <si>
    <t xml:space="preserve">Etsy Ads</t>
  </si>
  <si>
    <t xml:space="preserve">Diesel mechanic tee, best seller</t>
  </si>
  <si>
    <t xml:space="preserve">Example row: replace with your own campaigns</t>
  </si>
  <si>
    <t xml:space="preserve">Check every phrase at tmsearch.uspto.gov before listing, and record the date. Etsy requires AI use to be disclosed in the listing.</t>
  </si>
  <si>
    <t xml:space="preserve">Design name</t>
  </si>
  <si>
    <t xml:space="preserve">Niche</t>
  </si>
  <si>
    <t xml:space="preserve">Main phrase or words</t>
  </si>
  <si>
    <t xml:space="preserve">Date created</t>
  </si>
  <si>
    <t xml:space="preserve">Trademark search date</t>
  </si>
  <si>
    <t xml:space="preserve">Trademark result</t>
  </si>
  <si>
    <t xml:space="preserve">Fonts and graphics licensed for commercial use?</t>
  </si>
  <si>
    <t xml:space="preserve">AI used? (disclose on Etsy)</t>
  </si>
  <si>
    <t xml:space="preserve">Where listed</t>
  </si>
  <si>
    <t xml:space="preserve">Date listed</t>
  </si>
  <si>
    <t xml:space="preserve">Units sold</t>
  </si>
  <si>
    <t xml:space="preserve">Shop Dad Diesel</t>
  </si>
  <si>
    <t xml:space="preserve">Diesel mechanics</t>
  </si>
  <si>
    <t xml:space="preserve">shop dad, diesel mechanic</t>
  </si>
  <si>
    <t xml:space="preserve">Clear</t>
  </si>
  <si>
    <t xml:space="preserve">Yes</t>
  </si>
  <si>
    <t xml:space="preserve">Etsy</t>
  </si>
  <si>
    <t xml:space="preserve">Sample ordered, print quality good</t>
  </si>
  <si>
    <t xml:space="preserve">Total sold</t>
  </si>
  <si>
    <t xml:space="preserve">Sales Tax Log (own store and in-person sales)</t>
  </si>
  <si>
    <t xml:space="preserve">Etsy and Amazon collect sales tax for you, so leave those sales out. Rates vary by state and city; use the rate your state gives you.</t>
  </si>
  <si>
    <t xml:space="preserve">Date</t>
  </si>
  <si>
    <t xml:space="preserve">State</t>
  </si>
  <si>
    <t xml:space="preserve">Taxable sale amount</t>
  </si>
  <si>
    <t xml:space="preserve">Tax rate</t>
  </si>
  <si>
    <t xml:space="preserve">Tax collected</t>
  </si>
  <si>
    <t xml:space="preserve">Filing period</t>
  </si>
  <si>
    <t xml:space="preserve">Filed and paid?</t>
  </si>
  <si>
    <t xml:space="preserve">Totals</t>
  </si>
  <si>
    <t xml:space="preserve">Craft fair</t>
  </si>
  <si>
    <t xml:space="preserve">NY</t>
  </si>
  <si>
    <t xml:space="preserve">Q4 2026</t>
  </si>
  <si>
    <t xml:space="preserve">Not yet filed</t>
  </si>
  <si>
    <t xml:space="preserve">Example row uses a sample rate; look up your own.</t>
  </si>
</sst>
</file>

<file path=xl/styles.xml><?xml version="1.0" encoding="utf-8"?>
<styleSheet xmlns="http://schemas.openxmlformats.org/spreadsheetml/2006/main">
  <numFmts count="11">
    <numFmt numFmtId="164" formatCode="General"/>
    <numFmt numFmtId="165" formatCode="0%"/>
    <numFmt numFmtId="166" formatCode="mm/dd/yyyy"/>
    <numFmt numFmtId="167" formatCode="\$#,##0.00;&quot;($&quot;#,##0.00\);\-"/>
    <numFmt numFmtId="168" formatCode="0.0%;\(0.0%\);\-"/>
    <numFmt numFmtId="169" formatCode="0.00\x"/>
    <numFmt numFmtId="170" formatCode="\$#,##0;&quot;($&quot;#,##0\);\-"/>
    <numFmt numFmtId="171" formatCode="#,##0;\(#,##0\);\-"/>
    <numFmt numFmtId="172" formatCode="0.0"/>
    <numFmt numFmtId="173" formatCode="General"/>
    <numFmt numFmtId="174" formatCode="0.000%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6"/>
      <color rgb="FF043F8B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2"/>
      <color rgb="FF043F8B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A8"/>
        <bgColor rgb="FFFFFFCC"/>
      </patternFill>
    </fill>
    <fill>
      <patternFill patternType="solid">
        <fgColor rgb="FFE6EEF8"/>
        <bgColor rgb="FFFFFFFF"/>
      </patternFill>
    </fill>
    <fill>
      <patternFill patternType="solid">
        <fgColor rgb="FF043F8B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5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70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1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1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3" fontId="4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C6E0B4"/>
        </patternFill>
      </fill>
    </dxf>
    <dxf>
      <fill>
        <patternFill>
          <bgColor rgb="FFF4C7C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808080"/>
      <rgbColor rgb="FF9999FF"/>
      <rgbColor rgb="FF993366"/>
      <rgbColor rgb="FFFFFFCC"/>
      <rgbColor rgb="FFE6EEF8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0B4"/>
      <rgbColor rgb="FFFFF2A8"/>
      <rgbColor rgb="FF99CCFF"/>
      <rgbColor rgb="FFFF99CC"/>
      <rgbColor rgb="FFCC99FF"/>
      <rgbColor rgb="FFF4C7C3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43F8B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1</xdr:col>
      <xdr:colOff>475920</xdr:colOff>
      <xdr:row>1</xdr:row>
      <xdr:rowOff>475920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190440"/>
          <a:ext cx="47592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475920</xdr:colOff>
      <xdr:row>0</xdr:row>
      <xdr:rowOff>475920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47592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475920</xdr:colOff>
      <xdr:row>0</xdr:row>
      <xdr:rowOff>475920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47592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475920</xdr:colOff>
      <xdr:row>0</xdr:row>
      <xdr:rowOff>475920</xdr:rowOff>
    </xdr:to>
    <xdr:pic>
      <xdr:nvPicPr>
        <xdr:cNvPr id="3" name="Image 1" descr="Picture"/>
        <xdr:cNvPicPr/>
      </xdr:nvPicPr>
      <xdr:blipFill>
        <a:blip r:embed="rId1"/>
        <a:stretch/>
      </xdr:blipFill>
      <xdr:spPr>
        <a:xfrm>
          <a:off x="0" y="0"/>
          <a:ext cx="47592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475920</xdr:colOff>
      <xdr:row>0</xdr:row>
      <xdr:rowOff>475920</xdr:rowOff>
    </xdr:to>
    <xdr:pic>
      <xdr:nvPicPr>
        <xdr:cNvPr id="4" name="Image 1" descr="Picture"/>
        <xdr:cNvPicPr/>
      </xdr:nvPicPr>
      <xdr:blipFill>
        <a:blip r:embed="rId1"/>
        <a:stretch/>
      </xdr:blipFill>
      <xdr:spPr>
        <a:xfrm>
          <a:off x="0" y="0"/>
          <a:ext cx="47592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475920</xdr:colOff>
      <xdr:row>0</xdr:row>
      <xdr:rowOff>475920</xdr:rowOff>
    </xdr:to>
    <xdr:pic>
      <xdr:nvPicPr>
        <xdr:cNvPr id="5" name="Image 1" descr="Picture"/>
        <xdr:cNvPicPr/>
      </xdr:nvPicPr>
      <xdr:blipFill>
        <a:blip r:embed="rId1"/>
        <a:stretch/>
      </xdr:blipFill>
      <xdr:spPr>
        <a:xfrm>
          <a:off x="0" y="0"/>
          <a:ext cx="47592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475920</xdr:colOff>
      <xdr:row>0</xdr:row>
      <xdr:rowOff>475920</xdr:rowOff>
    </xdr:to>
    <xdr:pic>
      <xdr:nvPicPr>
        <xdr:cNvPr id="6" name="Image 1" descr="Picture"/>
        <xdr:cNvPicPr/>
      </xdr:nvPicPr>
      <xdr:blipFill>
        <a:blip r:embed="rId1"/>
        <a:stretch/>
      </xdr:blipFill>
      <xdr:spPr>
        <a:xfrm>
          <a:off x="0" y="0"/>
          <a:ext cx="47592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475920</xdr:colOff>
      <xdr:row>0</xdr:row>
      <xdr:rowOff>475920</xdr:rowOff>
    </xdr:to>
    <xdr:pic>
      <xdr:nvPicPr>
        <xdr:cNvPr id="7" name="Image 1" descr="Picture"/>
        <xdr:cNvPicPr/>
      </xdr:nvPicPr>
      <xdr:blipFill>
        <a:blip r:embed="rId1"/>
        <a:stretch/>
      </xdr:blipFill>
      <xdr:spPr>
        <a:xfrm>
          <a:off x="0" y="0"/>
          <a:ext cx="47592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Relationship Id="rIdBg1" Type="http://schemas.openxmlformats.org/officeDocument/2006/relationships/image" Target="../media/ww_background.png"/>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Relationship Id="rIdBg1" Type="http://schemas.openxmlformats.org/officeDocument/2006/relationships/image" Target="../media/ww_background.png"/>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Relationship Id="rIdBg1" Type="http://schemas.openxmlformats.org/officeDocument/2006/relationships/image" Target="../media/ww_background.png"/>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Relationship Id="rIdBg1" Type="http://schemas.openxmlformats.org/officeDocument/2006/relationships/image" Target="../media/ww_background.png"/>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Relationship Id="rIdBg1" Type="http://schemas.openxmlformats.org/officeDocument/2006/relationships/image" Target="../media/ww_background.png"/>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Relationship Id="rIdBg1" Type="http://schemas.openxmlformats.org/officeDocument/2006/relationships/image" Target="../media/ww_background.png"/>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Relationship Id="rIdBg1" Type="http://schemas.openxmlformats.org/officeDocument/2006/relationships/image" Target="../media/ww_background.png"/>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Relationship Id="rIdBg1" Type="http://schemas.openxmlformats.org/officeDocument/2006/relationships/image" Target="../media/ww_background.p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80"/>
  </cols>
  <sheetData>
    <row r="1" customFormat="false" ht="15" hidden="false" customHeight="false" outlineLevel="0" collapsed="false">
      <c r="A1" s="1"/>
      <c r="B1" s="1"/>
      <c r="C1" s="1"/>
    </row>
    <row r="2" customFormat="false" ht="42" hidden="false" customHeight="true" outlineLevel="0" collapsed="false">
      <c r="A2" s="1"/>
      <c r="B2" s="2" t="s">
        <v>0</v>
      </c>
      <c r="C2" s="1"/>
    </row>
    <row r="3" customFormat="false" ht="15" hidden="false" customHeight="false" outlineLevel="0" collapsed="false">
      <c r="A3" s="1"/>
      <c r="B3" s="3" t="s">
        <v>1</v>
      </c>
      <c r="C3" s="1"/>
    </row>
    <row r="4" customFormat="false" ht="15" hidden="false" customHeight="false" outlineLevel="0" collapsed="false">
      <c r="A4" s="1"/>
      <c r="B4" s="1"/>
      <c r="C4" s="1"/>
    </row>
    <row r="5" customFormat="false" ht="15" hidden="false" customHeight="false" outlineLevel="0" collapsed="false">
      <c r="A5" s="1"/>
      <c r="B5" s="4" t="s">
        <v>2</v>
      </c>
      <c r="C5" s="1"/>
    </row>
    <row r="6" customFormat="false" ht="15" hidden="false" customHeight="false" outlineLevel="0" collapsed="false">
      <c r="A6" s="1"/>
      <c r="B6" s="5" t="s">
        <v>3</v>
      </c>
      <c r="C6" s="6" t="s">
        <v>4</v>
      </c>
    </row>
    <row r="7" customFormat="false" ht="23.85" hidden="false" customHeight="false" outlineLevel="0" collapsed="false">
      <c r="A7" s="1"/>
      <c r="B7" s="5" t="s">
        <v>5</v>
      </c>
      <c r="C7" s="6" t="s">
        <v>6</v>
      </c>
    </row>
    <row r="8" customFormat="false" ht="15" hidden="false" customHeight="false" outlineLevel="0" collapsed="false">
      <c r="A8" s="1"/>
      <c r="B8" s="5" t="s">
        <v>7</v>
      </c>
      <c r="C8" s="6" t="s">
        <v>8</v>
      </c>
    </row>
    <row r="9" customFormat="false" ht="15" hidden="false" customHeight="false" outlineLevel="0" collapsed="false">
      <c r="A9" s="1"/>
      <c r="B9" s="5" t="s">
        <v>9</v>
      </c>
      <c r="C9" s="6" t="s">
        <v>10</v>
      </c>
    </row>
    <row r="10" customFormat="false" ht="23.85" hidden="false" customHeight="false" outlineLevel="0" collapsed="false">
      <c r="A10" s="1"/>
      <c r="B10" s="5" t="s">
        <v>11</v>
      </c>
      <c r="C10" s="6" t="s">
        <v>12</v>
      </c>
    </row>
    <row r="11" customFormat="false" ht="15" hidden="false" customHeight="false" outlineLevel="0" collapsed="false">
      <c r="A11" s="1"/>
      <c r="B11" s="5" t="s">
        <v>13</v>
      </c>
      <c r="C11" s="6" t="s">
        <v>14</v>
      </c>
    </row>
    <row r="12" customFormat="false" ht="23.85" hidden="false" customHeight="false" outlineLevel="0" collapsed="false">
      <c r="A12" s="1"/>
      <c r="B12" s="5" t="s">
        <v>15</v>
      </c>
      <c r="C12" s="6" t="s">
        <v>16</v>
      </c>
    </row>
    <row r="13" customFormat="false" ht="15" hidden="false" customHeight="false" outlineLevel="0" collapsed="false">
      <c r="A13" s="1"/>
      <c r="B13" s="1"/>
      <c r="C13" s="1"/>
    </row>
    <row r="14" customFormat="false" ht="15" hidden="false" customHeight="false" outlineLevel="0" collapsed="false">
      <c r="A14" s="1"/>
      <c r="B14" s="4" t="s">
        <v>17</v>
      </c>
      <c r="C14" s="1"/>
    </row>
    <row r="15" customFormat="false" ht="15" hidden="false" customHeight="false" outlineLevel="0" collapsed="false">
      <c r="A15" s="1"/>
      <c r="B15" s="7" t="s">
        <v>18</v>
      </c>
      <c r="C15" s="8" t="s">
        <v>19</v>
      </c>
    </row>
    <row r="16" customFormat="false" ht="15" hidden="false" customHeight="false" outlineLevel="0" collapsed="false">
      <c r="A16" s="1"/>
      <c r="B16" s="9" t="s">
        <v>20</v>
      </c>
      <c r="C16" s="8" t="s">
        <v>21</v>
      </c>
    </row>
    <row r="17" customFormat="false" ht="15" hidden="false" customHeight="false" outlineLevel="0" collapsed="false">
      <c r="A17" s="1"/>
      <c r="B17" s="10" t="s">
        <v>22</v>
      </c>
      <c r="C17" s="8" t="s">
        <v>23</v>
      </c>
    </row>
    <row r="18" customFormat="false" ht="15" hidden="false" customHeight="false" outlineLevel="0" collapsed="false">
      <c r="A18" s="1"/>
      <c r="B18" s="1"/>
      <c r="C18" s="1"/>
    </row>
    <row r="19" customFormat="false" ht="15" hidden="false" customHeight="false" outlineLevel="0" collapsed="false">
      <c r="A19" s="1"/>
      <c r="B19" s="4" t="s">
        <v>24</v>
      </c>
      <c r="C19" s="1"/>
    </row>
    <row r="20" customFormat="false" ht="27.75" hidden="false" customHeight="true" outlineLevel="0" collapsed="false">
      <c r="A20" s="1"/>
      <c r="B20" s="11" t="s">
        <v>25</v>
      </c>
      <c r="C20" s="11"/>
    </row>
    <row r="21" customFormat="false" ht="27.75" hidden="false" customHeight="true" outlineLevel="0" collapsed="false">
      <c r="A21" s="1"/>
      <c r="B21" s="11" t="s">
        <v>26</v>
      </c>
      <c r="C21" s="11"/>
    </row>
    <row r="22" customFormat="false" ht="27.75" hidden="false" customHeight="true" outlineLevel="0" collapsed="false">
      <c r="A22" s="1"/>
      <c r="B22" s="11" t="s">
        <v>27</v>
      </c>
      <c r="C22" s="11"/>
    </row>
  </sheetData>
  <mergeCells count="3">
    <mergeCell ref="B20:C20"/>
    <mergeCell ref="B21:C21"/>
    <mergeCell ref="B22:C22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&amp;R&amp;"Arial,Regular"&amp;9 Wrench &amp;&amp; Wallet</oddHeader>
    <oddFooter>&amp;L&amp;"Arial,Regular"&amp;8 wrenchandwallet.com&amp;R&amp;"Arial,Regular"&amp;8 Page &amp;P of &amp;N</oddFooter>
  </headerFooter>
  <drawing r:id="rId1"/>
  <picture r:id="rIdBg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70"/>
    <col collapsed="false" customWidth="true" hidden="false" outlineLevel="0" max="3" min="3" style="0" width="10"/>
    <col collapsed="false" customWidth="true" hidden="false" outlineLevel="0" max="4" min="4" style="0" width="13"/>
    <col collapsed="false" customWidth="true" hidden="false" outlineLevel="0" max="5" min="5" style="0" width="40"/>
  </cols>
  <sheetData>
    <row r="1" customFormat="false" ht="42" hidden="false" customHeight="true" outlineLevel="0" collapsed="false">
      <c r="A1" s="2" t="s">
        <v>3</v>
      </c>
      <c r="B1" s="1"/>
      <c r="C1" s="1"/>
      <c r="D1" s="1"/>
      <c r="E1" s="5" t="s">
        <v>28</v>
      </c>
      <c r="F1" s="12" t="n">
        <f aca="false">COUNTIF(C5:C28,"Yes")/COUNTA(B5:B28)</f>
        <v>0</v>
      </c>
    </row>
    <row r="2" customFormat="false" ht="15" hidden="false" customHeight="false" outlineLevel="0" collapsed="false">
      <c r="A2" s="3" t="s">
        <v>29</v>
      </c>
      <c r="B2" s="1"/>
      <c r="C2" s="1"/>
      <c r="D2" s="1"/>
      <c r="E2" s="1"/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31.5" hidden="false" customHeight="true" outlineLevel="0" collapsed="false">
      <c r="A4" s="13" t="s">
        <v>30</v>
      </c>
      <c r="B4" s="13" t="s">
        <v>31</v>
      </c>
      <c r="C4" s="13" t="s">
        <v>32</v>
      </c>
      <c r="D4" s="13" t="s">
        <v>33</v>
      </c>
      <c r="E4" s="13" t="s">
        <v>34</v>
      </c>
      <c r="F4" s="1"/>
    </row>
    <row r="5" customFormat="false" ht="15" hidden="false" customHeight="false" outlineLevel="0" collapsed="false">
      <c r="A5" s="14" t="s">
        <v>35</v>
      </c>
      <c r="B5" s="15" t="s">
        <v>36</v>
      </c>
      <c r="C5" s="16" t="s">
        <v>37</v>
      </c>
      <c r="D5" s="17"/>
      <c r="E5" s="16"/>
      <c r="F5" s="1"/>
    </row>
    <row r="6" customFormat="false" ht="15" hidden="false" customHeight="false" outlineLevel="0" collapsed="false">
      <c r="A6" s="14" t="s">
        <v>35</v>
      </c>
      <c r="B6" s="15" t="s">
        <v>38</v>
      </c>
      <c r="C6" s="16" t="s">
        <v>37</v>
      </c>
      <c r="D6" s="17"/>
      <c r="E6" s="16"/>
      <c r="F6" s="1"/>
    </row>
    <row r="7" customFormat="false" ht="15" hidden="false" customHeight="false" outlineLevel="0" collapsed="false">
      <c r="A7" s="14" t="s">
        <v>35</v>
      </c>
      <c r="B7" s="15" t="s">
        <v>39</v>
      </c>
      <c r="C7" s="16" t="s">
        <v>37</v>
      </c>
      <c r="D7" s="17"/>
      <c r="E7" s="16"/>
      <c r="F7" s="1"/>
    </row>
    <row r="8" customFormat="false" ht="15" hidden="false" customHeight="false" outlineLevel="0" collapsed="false">
      <c r="A8" s="14" t="s">
        <v>35</v>
      </c>
      <c r="B8" s="15" t="s">
        <v>40</v>
      </c>
      <c r="C8" s="16" t="s">
        <v>37</v>
      </c>
      <c r="D8" s="17"/>
      <c r="E8" s="16"/>
      <c r="F8" s="1"/>
    </row>
    <row r="9" customFormat="false" ht="15" hidden="false" customHeight="false" outlineLevel="0" collapsed="false">
      <c r="A9" s="14" t="s">
        <v>35</v>
      </c>
      <c r="B9" s="15" t="s">
        <v>41</v>
      </c>
      <c r="C9" s="16" t="s">
        <v>37</v>
      </c>
      <c r="D9" s="17"/>
      <c r="E9" s="16"/>
      <c r="F9" s="1"/>
    </row>
    <row r="10" customFormat="false" ht="15" hidden="false" customHeight="false" outlineLevel="0" collapsed="false">
      <c r="A10" s="14" t="s">
        <v>42</v>
      </c>
      <c r="B10" s="15" t="s">
        <v>43</v>
      </c>
      <c r="C10" s="16" t="s">
        <v>37</v>
      </c>
      <c r="D10" s="17"/>
      <c r="E10" s="16"/>
      <c r="F10" s="1"/>
    </row>
    <row r="11" customFormat="false" ht="15" hidden="false" customHeight="false" outlineLevel="0" collapsed="false">
      <c r="A11" s="14" t="s">
        <v>42</v>
      </c>
      <c r="B11" s="15" t="s">
        <v>44</v>
      </c>
      <c r="C11" s="16" t="s">
        <v>37</v>
      </c>
      <c r="D11" s="17"/>
      <c r="E11" s="16"/>
      <c r="F11" s="1"/>
    </row>
    <row r="12" customFormat="false" ht="15" hidden="false" customHeight="false" outlineLevel="0" collapsed="false">
      <c r="A12" s="14" t="s">
        <v>42</v>
      </c>
      <c r="B12" s="15" t="s">
        <v>45</v>
      </c>
      <c r="C12" s="16" t="s">
        <v>37</v>
      </c>
      <c r="D12" s="17"/>
      <c r="E12" s="16"/>
      <c r="F12" s="1"/>
    </row>
    <row r="13" customFormat="false" ht="15" hidden="false" customHeight="false" outlineLevel="0" collapsed="false">
      <c r="A13" s="14" t="s">
        <v>42</v>
      </c>
      <c r="B13" s="15" t="s">
        <v>46</v>
      </c>
      <c r="C13" s="16" t="s">
        <v>37</v>
      </c>
      <c r="D13" s="17"/>
      <c r="E13" s="16"/>
      <c r="F13" s="1"/>
    </row>
    <row r="14" customFormat="false" ht="15" hidden="false" customHeight="false" outlineLevel="0" collapsed="false">
      <c r="A14" s="14" t="s">
        <v>42</v>
      </c>
      <c r="B14" s="15" t="s">
        <v>47</v>
      </c>
      <c r="C14" s="16" t="s">
        <v>37</v>
      </c>
      <c r="D14" s="17"/>
      <c r="E14" s="16"/>
      <c r="F14" s="1"/>
    </row>
    <row r="15" customFormat="false" ht="15" hidden="false" customHeight="false" outlineLevel="0" collapsed="false">
      <c r="A15" s="14" t="s">
        <v>48</v>
      </c>
      <c r="B15" s="15" t="s">
        <v>49</v>
      </c>
      <c r="C15" s="16" t="s">
        <v>37</v>
      </c>
      <c r="D15" s="17"/>
      <c r="E15" s="16"/>
      <c r="F15" s="1"/>
    </row>
    <row r="16" customFormat="false" ht="15" hidden="false" customHeight="false" outlineLevel="0" collapsed="false">
      <c r="A16" s="14" t="s">
        <v>48</v>
      </c>
      <c r="B16" s="15" t="s">
        <v>50</v>
      </c>
      <c r="C16" s="16" t="s">
        <v>37</v>
      </c>
      <c r="D16" s="17"/>
      <c r="E16" s="16"/>
      <c r="F16" s="1"/>
    </row>
    <row r="17" customFormat="false" ht="15" hidden="false" customHeight="false" outlineLevel="0" collapsed="false">
      <c r="A17" s="14" t="s">
        <v>48</v>
      </c>
      <c r="B17" s="15" t="s">
        <v>51</v>
      </c>
      <c r="C17" s="16" t="s">
        <v>37</v>
      </c>
      <c r="D17" s="17"/>
      <c r="E17" s="16"/>
      <c r="F17" s="1"/>
    </row>
    <row r="18" customFormat="false" ht="15" hidden="false" customHeight="false" outlineLevel="0" collapsed="false">
      <c r="A18" s="14" t="s">
        <v>48</v>
      </c>
      <c r="B18" s="15" t="s">
        <v>52</v>
      </c>
      <c r="C18" s="16" t="s">
        <v>37</v>
      </c>
      <c r="D18" s="17"/>
      <c r="E18" s="16"/>
      <c r="F18" s="1"/>
    </row>
    <row r="19" customFormat="false" ht="15" hidden="false" customHeight="false" outlineLevel="0" collapsed="false">
      <c r="A19" s="14" t="s">
        <v>48</v>
      </c>
      <c r="B19" s="15" t="s">
        <v>53</v>
      </c>
      <c r="C19" s="16" t="s">
        <v>37</v>
      </c>
      <c r="D19" s="17"/>
      <c r="E19" s="16"/>
      <c r="F19" s="1"/>
    </row>
    <row r="20" customFormat="false" ht="15" hidden="false" customHeight="false" outlineLevel="0" collapsed="false">
      <c r="A20" s="14" t="s">
        <v>54</v>
      </c>
      <c r="B20" s="15" t="s">
        <v>55</v>
      </c>
      <c r="C20" s="16" t="s">
        <v>37</v>
      </c>
      <c r="D20" s="17"/>
      <c r="E20" s="16"/>
      <c r="F20" s="1"/>
    </row>
    <row r="21" customFormat="false" ht="15" hidden="false" customHeight="false" outlineLevel="0" collapsed="false">
      <c r="A21" s="14" t="s">
        <v>54</v>
      </c>
      <c r="B21" s="15" t="s">
        <v>56</v>
      </c>
      <c r="C21" s="16" t="s">
        <v>37</v>
      </c>
      <c r="D21" s="17"/>
      <c r="E21" s="16"/>
      <c r="F21" s="1"/>
    </row>
    <row r="22" customFormat="false" ht="15" hidden="false" customHeight="false" outlineLevel="0" collapsed="false">
      <c r="A22" s="14" t="s">
        <v>54</v>
      </c>
      <c r="B22" s="15" t="s">
        <v>57</v>
      </c>
      <c r="C22" s="16" t="s">
        <v>37</v>
      </c>
      <c r="D22" s="17"/>
      <c r="E22" s="16"/>
      <c r="F22" s="1"/>
    </row>
    <row r="23" customFormat="false" ht="23.85" hidden="false" customHeight="false" outlineLevel="0" collapsed="false">
      <c r="A23" s="14" t="s">
        <v>54</v>
      </c>
      <c r="B23" s="15" t="s">
        <v>58</v>
      </c>
      <c r="C23" s="16" t="s">
        <v>37</v>
      </c>
      <c r="D23" s="17"/>
      <c r="E23" s="16"/>
      <c r="F23" s="1"/>
    </row>
    <row r="24" customFormat="false" ht="15" hidden="false" customHeight="false" outlineLevel="0" collapsed="false">
      <c r="A24" s="14" t="s">
        <v>54</v>
      </c>
      <c r="B24" s="15" t="s">
        <v>59</v>
      </c>
      <c r="C24" s="16" t="s">
        <v>37</v>
      </c>
      <c r="D24" s="17"/>
      <c r="E24" s="16"/>
      <c r="F24" s="1"/>
    </row>
    <row r="25" customFormat="false" ht="15" hidden="false" customHeight="false" outlineLevel="0" collapsed="false">
      <c r="A25" s="14" t="s">
        <v>60</v>
      </c>
      <c r="B25" s="15" t="s">
        <v>61</v>
      </c>
      <c r="C25" s="16" t="s">
        <v>37</v>
      </c>
      <c r="D25" s="17"/>
      <c r="E25" s="16"/>
      <c r="F25" s="1"/>
    </row>
    <row r="26" customFormat="false" ht="15" hidden="false" customHeight="false" outlineLevel="0" collapsed="false">
      <c r="A26" s="14" t="s">
        <v>60</v>
      </c>
      <c r="B26" s="15" t="s">
        <v>62</v>
      </c>
      <c r="C26" s="16" t="s">
        <v>37</v>
      </c>
      <c r="D26" s="17"/>
      <c r="E26" s="16"/>
      <c r="F26" s="1"/>
    </row>
    <row r="27" customFormat="false" ht="15" hidden="false" customHeight="false" outlineLevel="0" collapsed="false">
      <c r="A27" s="14" t="s">
        <v>60</v>
      </c>
      <c r="B27" s="15" t="s">
        <v>63</v>
      </c>
      <c r="C27" s="16" t="s">
        <v>37</v>
      </c>
      <c r="D27" s="17"/>
      <c r="E27" s="16"/>
      <c r="F27" s="1"/>
    </row>
    <row r="28" customFormat="false" ht="15" hidden="false" customHeight="false" outlineLevel="0" collapsed="false">
      <c r="A28" s="14" t="s">
        <v>60</v>
      </c>
      <c r="B28" s="15" t="s">
        <v>64</v>
      </c>
      <c r="C28" s="16" t="s">
        <v>37</v>
      </c>
      <c r="D28" s="17"/>
      <c r="E28" s="16"/>
      <c r="F28" s="1"/>
    </row>
  </sheetData>
  <conditionalFormatting sqref="C5:C28">
    <cfRule type="cellIs" priority="2" operator="equal" aboveAverage="0" equalAverage="0" bottom="0" percent="0" rank="0" text="" dxfId="0">
      <formula>"Yes"</formula>
    </cfRule>
  </conditionalFormatting>
  <dataValidations count="1">
    <dataValidation allowBlank="true" errorStyle="stop" operator="between" showDropDown="false" showErrorMessage="false" showInputMessage="false" sqref="C5:C28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&amp;R&amp;"Arial,Regular"&amp;9 Wrench &amp;&amp; Wallet</oddHeader>
    <oddFooter>&amp;L&amp;"Arial,Regular"&amp;8 wrenchandwallet.com&amp;R&amp;"Arial,Regular"&amp;8 Page &amp;P of &amp;N</oddFooter>
  </headerFooter>
  <drawing r:id="rId1"/>
  <picture r:id="rIdBg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22"/>
    <col collapsed="false" customWidth="true" hidden="false" outlineLevel="0" max="4" min="3" style="0" width="10"/>
    <col collapsed="false" customWidth="true" hidden="false" outlineLevel="0" max="5" min="5" style="0" width="11"/>
    <col collapsed="false" customWidth="true" hidden="false" outlineLevel="0" max="6" min="6" style="0" width="10"/>
    <col collapsed="false" customWidth="true" hidden="false" outlineLevel="0" max="7" min="7" style="0" width="9"/>
    <col collapsed="false" customWidth="true" hidden="false" outlineLevel="0" max="10" min="8" style="0" width="10"/>
    <col collapsed="false" customWidth="true" hidden="false" outlineLevel="0" max="11" min="11" style="0" width="11"/>
    <col collapsed="false" customWidth="true" hidden="false" outlineLevel="0" max="14" min="12" style="0" width="10"/>
    <col collapsed="false" customWidth="true" hidden="false" outlineLevel="0" max="15" min="15" style="0" width="9"/>
    <col collapsed="false" customWidth="true" hidden="false" outlineLevel="0" max="16" min="16" style="0" width="10"/>
    <col collapsed="false" customWidth="true" hidden="false" outlineLevel="0" max="17" min="17" style="0" width="11"/>
  </cols>
  <sheetData>
    <row r="1" customFormat="false" ht="42" hidden="false" customHeight="true" outlineLevel="0" collapsed="false">
      <c r="A1" s="2" t="s">
        <v>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15" hidden="false" customHeight="false" outlineLevel="0" collapsed="false">
      <c r="A2" s="3" t="s">
        <v>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Format="false" ht="31.5" hidden="false" customHeight="true" outlineLevel="0" collapsed="false">
      <c r="A4" s="13" t="s">
        <v>67</v>
      </c>
      <c r="B4" s="13" t="s">
        <v>68</v>
      </c>
      <c r="C4" s="13" t="s">
        <v>69</v>
      </c>
      <c r="D4" s="13" t="s">
        <v>70</v>
      </c>
      <c r="E4" s="13" t="s">
        <v>71</v>
      </c>
      <c r="F4" s="13" t="s">
        <v>72</v>
      </c>
      <c r="G4" s="13" t="s">
        <v>73</v>
      </c>
      <c r="H4" s="13" t="s">
        <v>74</v>
      </c>
      <c r="I4" s="13" t="s">
        <v>75</v>
      </c>
      <c r="J4" s="13" t="s">
        <v>76</v>
      </c>
      <c r="K4" s="13" t="s">
        <v>77</v>
      </c>
      <c r="L4" s="13" t="s">
        <v>78</v>
      </c>
      <c r="M4" s="13" t="s">
        <v>79</v>
      </c>
      <c r="N4" s="13" t="s">
        <v>80</v>
      </c>
      <c r="O4" s="13" t="s">
        <v>81</v>
      </c>
      <c r="P4" s="13" t="s">
        <v>82</v>
      </c>
      <c r="Q4" s="13" t="s">
        <v>83</v>
      </c>
    </row>
    <row r="5" customFormat="false" ht="15" hidden="false" customHeight="false" outlineLevel="0" collapsed="false">
      <c r="A5" s="18" t="s">
        <v>84</v>
      </c>
      <c r="B5" s="18" t="s">
        <v>85</v>
      </c>
      <c r="C5" s="19" t="n">
        <v>27.99</v>
      </c>
      <c r="D5" s="19" t="n">
        <v>0</v>
      </c>
      <c r="E5" s="19" t="n">
        <v>12</v>
      </c>
      <c r="F5" s="19" t="n">
        <v>4.95</v>
      </c>
      <c r="G5" s="19" t="n">
        <v>0.2</v>
      </c>
      <c r="H5" s="20" t="n">
        <v>0.065</v>
      </c>
      <c r="I5" s="20" t="n">
        <v>0.03</v>
      </c>
      <c r="J5" s="19" t="n">
        <v>0.25</v>
      </c>
      <c r="K5" s="20" t="n">
        <v>0</v>
      </c>
      <c r="L5" s="21" t="n">
        <f aca="false">IF(C5="","",C5+D5)</f>
        <v>27.99</v>
      </c>
      <c r="M5" s="21" t="n">
        <f aca="false">IF(C5="","",G5+L5*H5+L5*I5+J5+L5*K5)</f>
        <v>3.10905</v>
      </c>
      <c r="N5" s="21" t="n">
        <f aca="false">IF(C5="","",L5-E5-F5-M5)</f>
        <v>7.93095</v>
      </c>
      <c r="O5" s="22" t="n">
        <f aca="false">IF(OR(C5="",L5=0),"",N5/L5)</f>
        <v>0.283349410503751</v>
      </c>
      <c r="P5" s="23" t="n">
        <f aca="false">IF(C5="","",IF(N5&lt;=0,"Losing money",L5/N5))</f>
        <v>3.52921150681823</v>
      </c>
      <c r="Q5" s="21" t="n">
        <f aca="false">IF(C5="","",MAX(N5,0))</f>
        <v>7.93095</v>
      </c>
    </row>
    <row r="6" customFormat="false" ht="15" hidden="false" customHeight="false" outlineLevel="0" collapsed="false">
      <c r="A6" s="18" t="s">
        <v>84</v>
      </c>
      <c r="B6" s="18" t="s">
        <v>86</v>
      </c>
      <c r="C6" s="19" t="n">
        <v>27.99</v>
      </c>
      <c r="D6" s="19" t="n">
        <v>0</v>
      </c>
      <c r="E6" s="19" t="n">
        <v>12</v>
      </c>
      <c r="F6" s="19" t="n">
        <v>4.95</v>
      </c>
      <c r="G6" s="19" t="n">
        <v>0.2</v>
      </c>
      <c r="H6" s="20" t="n">
        <v>0.065</v>
      </c>
      <c r="I6" s="20" t="n">
        <v>0.03</v>
      </c>
      <c r="J6" s="19" t="n">
        <v>0.25</v>
      </c>
      <c r="K6" s="20" t="n">
        <v>0.15</v>
      </c>
      <c r="L6" s="21" t="n">
        <f aca="false">IF(C6="","",C6+D6)</f>
        <v>27.99</v>
      </c>
      <c r="M6" s="21" t="n">
        <f aca="false">IF(C6="","",G6+L6*H6+L6*I6+J6+L6*K6)</f>
        <v>7.30755</v>
      </c>
      <c r="N6" s="21" t="n">
        <f aca="false">IF(C6="","",L6-E6-F6-M6)</f>
        <v>3.73245</v>
      </c>
      <c r="O6" s="22" t="n">
        <f aca="false">IF(OR(C6="",L6=0),"",N6/L6)</f>
        <v>0.133349410503751</v>
      </c>
      <c r="P6" s="23" t="n">
        <f aca="false">IF(C6="","",IF(N6&lt;=0,"Losing money",L6/N6))</f>
        <v>7.49909576819515</v>
      </c>
      <c r="Q6" s="21" t="n">
        <f aca="false">IF(C6="","",MAX(N6,0))</f>
        <v>3.73245</v>
      </c>
    </row>
    <row r="7" customFormat="false" ht="15" hidden="false" customHeight="false" outlineLevel="0" collapsed="false">
      <c r="A7" s="18" t="s">
        <v>84</v>
      </c>
      <c r="B7" s="18" t="s">
        <v>87</v>
      </c>
      <c r="C7" s="19" t="n">
        <v>27.99</v>
      </c>
      <c r="D7" s="19" t="n">
        <v>0</v>
      </c>
      <c r="E7" s="19" t="n">
        <v>9.04</v>
      </c>
      <c r="F7" s="19" t="n">
        <v>4.95</v>
      </c>
      <c r="G7" s="19" t="n">
        <v>0.2</v>
      </c>
      <c r="H7" s="20" t="n">
        <v>0.065</v>
      </c>
      <c r="I7" s="20" t="n">
        <v>0.03</v>
      </c>
      <c r="J7" s="19" t="n">
        <v>0.25</v>
      </c>
      <c r="K7" s="20" t="n">
        <v>0</v>
      </c>
      <c r="L7" s="21" t="n">
        <f aca="false">IF(C7="","",C7+D7)</f>
        <v>27.99</v>
      </c>
      <c r="M7" s="21" t="n">
        <f aca="false">IF(C7="","",G7+L7*H7+L7*I7+J7+L7*K7)</f>
        <v>3.10905</v>
      </c>
      <c r="N7" s="21" t="n">
        <f aca="false">IF(C7="","",L7-E7-F7-M7)</f>
        <v>10.89095</v>
      </c>
      <c r="O7" s="22" t="n">
        <f aca="false">IF(OR(C7="",L7=0),"",N7/L7)</f>
        <v>0.38910146480886</v>
      </c>
      <c r="P7" s="23" t="n">
        <f aca="false">IF(C7="","",IF(N7&lt;=0,"Losing money",L7/N7))</f>
        <v>2.57002373530316</v>
      </c>
      <c r="Q7" s="21" t="n">
        <f aca="false">IF(C7="","",MAX(N7,0))</f>
        <v>10.89095</v>
      </c>
    </row>
    <row r="8" customFormat="false" ht="15" hidden="false" customHeight="false" outlineLevel="0" collapsed="false">
      <c r="A8" s="18" t="s">
        <v>84</v>
      </c>
      <c r="B8" s="18" t="s">
        <v>88</v>
      </c>
      <c r="C8" s="19" t="n">
        <v>27.99</v>
      </c>
      <c r="D8" s="19" t="n">
        <v>0</v>
      </c>
      <c r="E8" s="19" t="n">
        <v>12</v>
      </c>
      <c r="F8" s="19" t="n">
        <v>4.95</v>
      </c>
      <c r="G8" s="19" t="n">
        <v>0</v>
      </c>
      <c r="H8" s="20" t="n">
        <v>0</v>
      </c>
      <c r="I8" s="20" t="n">
        <v>0.029</v>
      </c>
      <c r="J8" s="19" t="n">
        <v>0.3</v>
      </c>
      <c r="K8" s="20" t="n">
        <v>0</v>
      </c>
      <c r="L8" s="21" t="n">
        <f aca="false">IF(C8="","",C8+D8)</f>
        <v>27.99</v>
      </c>
      <c r="M8" s="21" t="n">
        <f aca="false">IF(C8="","",G8+L8*H8+L8*I8+J8+L8*K8)</f>
        <v>1.11171</v>
      </c>
      <c r="N8" s="21" t="n">
        <f aca="false">IF(C8="","",L8-E8-F8-M8)</f>
        <v>9.92829</v>
      </c>
      <c r="O8" s="22" t="n">
        <f aca="false">IF(OR(C8="",L8=0),"",N8/L8)</f>
        <v>0.354708467309754</v>
      </c>
      <c r="P8" s="23" t="n">
        <f aca="false">IF(C8="","",IF(N8&lt;=0,"Losing money",L8/N8))</f>
        <v>2.81921660225477</v>
      </c>
      <c r="Q8" s="21" t="n">
        <f aca="false">IF(C8="","",MAX(N8,0))</f>
        <v>9.92829</v>
      </c>
    </row>
    <row r="9" customFormat="false" ht="15" hidden="false" customHeight="false" outlineLevel="0" collapsed="false">
      <c r="A9" s="18" t="s">
        <v>89</v>
      </c>
      <c r="B9" s="18" t="s">
        <v>90</v>
      </c>
      <c r="C9" s="19" t="n">
        <v>22</v>
      </c>
      <c r="D9" s="19" t="n">
        <v>0</v>
      </c>
      <c r="E9" s="19" t="n">
        <v>12</v>
      </c>
      <c r="F9" s="19" t="n">
        <v>0</v>
      </c>
      <c r="G9" s="19" t="n">
        <v>0</v>
      </c>
      <c r="H9" s="20" t="n">
        <v>0</v>
      </c>
      <c r="I9" s="20" t="n">
        <v>0.026</v>
      </c>
      <c r="J9" s="19" t="n">
        <v>0.00416666666666667</v>
      </c>
      <c r="K9" s="20" t="n">
        <v>0</v>
      </c>
      <c r="L9" s="21" t="n">
        <f aca="false">IF(C9="","",C9+D9)</f>
        <v>22</v>
      </c>
      <c r="M9" s="21" t="n">
        <f aca="false">IF(C9="","",G9+L9*H9+L9*I9+J9+L9*K9)</f>
        <v>0.576166666666667</v>
      </c>
      <c r="N9" s="21" t="n">
        <f aca="false">IF(C9="","",L9-E9-F9-M9)</f>
        <v>9.42383333333333</v>
      </c>
      <c r="O9" s="22" t="n">
        <f aca="false">IF(OR(C9="",L9=0),"",N9/L9)</f>
        <v>0.428356060606061</v>
      </c>
      <c r="P9" s="23" t="n">
        <f aca="false">IF(C9="","",IF(N9&lt;=0,"Losing money",L9/N9))</f>
        <v>2.33450648179262</v>
      </c>
      <c r="Q9" s="21" t="n">
        <f aca="false">IF(C9="","",MAX(N9,0))</f>
        <v>9.42383333333333</v>
      </c>
    </row>
    <row r="10" customFormat="false" ht="15" hidden="false" customHeight="false" outlineLevel="0" collapsed="false">
      <c r="A10" s="16"/>
      <c r="B10" s="16"/>
      <c r="C10" s="24"/>
      <c r="D10" s="24"/>
      <c r="E10" s="24"/>
      <c r="F10" s="24"/>
      <c r="G10" s="24"/>
      <c r="H10" s="25"/>
      <c r="I10" s="25"/>
      <c r="J10" s="24"/>
      <c r="K10" s="25"/>
      <c r="L10" s="21" t="str">
        <f aca="false">IF(C10="","",C10+D10)</f>
        <v/>
      </c>
      <c r="M10" s="21" t="str">
        <f aca="false">IF(C10="","",G10+L10*H10+L10*I10+J10+L10*K10)</f>
        <v/>
      </c>
      <c r="N10" s="21" t="str">
        <f aca="false">IF(C10="","",L10-E10-F10-M10)</f>
        <v/>
      </c>
      <c r="O10" s="22" t="str">
        <f aca="false">IF(OR(C10="",L10=0),"",N10/L10)</f>
        <v/>
      </c>
      <c r="P10" s="23" t="str">
        <f aca="false">IF(C10="","",IF(N10&lt;=0,"Losing money",L10/N10))</f>
        <v/>
      </c>
      <c r="Q10" s="21" t="str">
        <f aca="false">IF(C10="","",MAX(N10,0))</f>
        <v/>
      </c>
    </row>
    <row r="11" customFormat="false" ht="15" hidden="false" customHeight="false" outlineLevel="0" collapsed="false">
      <c r="A11" s="16"/>
      <c r="B11" s="16"/>
      <c r="C11" s="24"/>
      <c r="D11" s="24"/>
      <c r="E11" s="24"/>
      <c r="F11" s="24"/>
      <c r="G11" s="24"/>
      <c r="H11" s="25"/>
      <c r="I11" s="25"/>
      <c r="J11" s="24"/>
      <c r="K11" s="25"/>
      <c r="L11" s="21" t="str">
        <f aca="false">IF(C11="","",C11+D11)</f>
        <v/>
      </c>
      <c r="M11" s="21" t="str">
        <f aca="false">IF(C11="","",G11+L11*H11+L11*I11+J11+L11*K11)</f>
        <v/>
      </c>
      <c r="N11" s="21" t="str">
        <f aca="false">IF(C11="","",L11-E11-F11-M11)</f>
        <v/>
      </c>
      <c r="O11" s="22" t="str">
        <f aca="false">IF(OR(C11="",L11=0),"",N11/L11)</f>
        <v/>
      </c>
      <c r="P11" s="23" t="str">
        <f aca="false">IF(C11="","",IF(N11&lt;=0,"Losing money",L11/N11))</f>
        <v/>
      </c>
      <c r="Q11" s="21" t="str">
        <f aca="false">IF(C11="","",MAX(N11,0))</f>
        <v/>
      </c>
    </row>
    <row r="12" customFormat="false" ht="15" hidden="false" customHeight="false" outlineLevel="0" collapsed="false">
      <c r="A12" s="16"/>
      <c r="B12" s="16"/>
      <c r="C12" s="24"/>
      <c r="D12" s="24"/>
      <c r="E12" s="24"/>
      <c r="F12" s="24"/>
      <c r="G12" s="24"/>
      <c r="H12" s="25"/>
      <c r="I12" s="25"/>
      <c r="J12" s="24"/>
      <c r="K12" s="25"/>
      <c r="L12" s="21" t="str">
        <f aca="false">IF(C12="","",C12+D12)</f>
        <v/>
      </c>
      <c r="M12" s="21" t="str">
        <f aca="false">IF(C12="","",G12+L12*H12+L12*I12+J12+L12*K12)</f>
        <v/>
      </c>
      <c r="N12" s="21" t="str">
        <f aca="false">IF(C12="","",L12-E12-F12-M12)</f>
        <v/>
      </c>
      <c r="O12" s="22" t="str">
        <f aca="false">IF(OR(C12="",L12=0),"",N12/L12)</f>
        <v/>
      </c>
      <c r="P12" s="23" t="str">
        <f aca="false">IF(C12="","",IF(N12&lt;=0,"Losing money",L12/N12))</f>
        <v/>
      </c>
      <c r="Q12" s="21" t="str">
        <f aca="false">IF(C12="","",MAX(N12,0))</f>
        <v/>
      </c>
    </row>
    <row r="13" customFormat="false" ht="15" hidden="false" customHeight="false" outlineLevel="0" collapsed="false">
      <c r="A13" s="16"/>
      <c r="B13" s="16"/>
      <c r="C13" s="24"/>
      <c r="D13" s="24"/>
      <c r="E13" s="24"/>
      <c r="F13" s="24"/>
      <c r="G13" s="24"/>
      <c r="H13" s="25"/>
      <c r="I13" s="25"/>
      <c r="J13" s="24"/>
      <c r="K13" s="25"/>
      <c r="L13" s="21" t="str">
        <f aca="false">IF(C13="","",C13+D13)</f>
        <v/>
      </c>
      <c r="M13" s="21" t="str">
        <f aca="false">IF(C13="","",G13+L13*H13+L13*I13+J13+L13*K13)</f>
        <v/>
      </c>
      <c r="N13" s="21" t="str">
        <f aca="false">IF(C13="","",L13-E13-F13-M13)</f>
        <v/>
      </c>
      <c r="O13" s="22" t="str">
        <f aca="false">IF(OR(C13="",L13=0),"",N13/L13)</f>
        <v/>
      </c>
      <c r="P13" s="23" t="str">
        <f aca="false">IF(C13="","",IF(N13&lt;=0,"Losing money",L13/N13))</f>
        <v/>
      </c>
      <c r="Q13" s="21" t="str">
        <f aca="false">IF(C13="","",MAX(N13,0))</f>
        <v/>
      </c>
    </row>
    <row r="14" customFormat="false" ht="15" hidden="false" customHeight="false" outlineLevel="0" collapsed="false">
      <c r="A14" s="16"/>
      <c r="B14" s="16"/>
      <c r="C14" s="24"/>
      <c r="D14" s="24"/>
      <c r="E14" s="24"/>
      <c r="F14" s="24"/>
      <c r="G14" s="24"/>
      <c r="H14" s="25"/>
      <c r="I14" s="25"/>
      <c r="J14" s="24"/>
      <c r="K14" s="25"/>
      <c r="L14" s="21" t="str">
        <f aca="false">IF(C14="","",C14+D14)</f>
        <v/>
      </c>
      <c r="M14" s="21" t="str">
        <f aca="false">IF(C14="","",G14+L14*H14+L14*I14+J14+L14*K14)</f>
        <v/>
      </c>
      <c r="N14" s="21" t="str">
        <f aca="false">IF(C14="","",L14-E14-F14-M14)</f>
        <v/>
      </c>
      <c r="O14" s="22" t="str">
        <f aca="false">IF(OR(C14="",L14=0),"",N14/L14)</f>
        <v/>
      </c>
      <c r="P14" s="23" t="str">
        <f aca="false">IF(C14="","",IF(N14&lt;=0,"Losing money",L14/N14))</f>
        <v/>
      </c>
      <c r="Q14" s="21" t="str">
        <f aca="false">IF(C14="","",MAX(N14,0))</f>
        <v/>
      </c>
    </row>
    <row r="15" customFormat="false" ht="15" hidden="false" customHeight="false" outlineLevel="0" collapsed="false">
      <c r="A15" s="16"/>
      <c r="B15" s="16"/>
      <c r="C15" s="24"/>
      <c r="D15" s="24"/>
      <c r="E15" s="24"/>
      <c r="F15" s="24"/>
      <c r="G15" s="24"/>
      <c r="H15" s="25"/>
      <c r="I15" s="25"/>
      <c r="J15" s="24"/>
      <c r="K15" s="25"/>
      <c r="L15" s="21" t="str">
        <f aca="false">IF(C15="","",C15+D15)</f>
        <v/>
      </c>
      <c r="M15" s="21" t="str">
        <f aca="false">IF(C15="","",G15+L15*H15+L15*I15+J15+L15*K15)</f>
        <v/>
      </c>
      <c r="N15" s="21" t="str">
        <f aca="false">IF(C15="","",L15-E15-F15-M15)</f>
        <v/>
      </c>
      <c r="O15" s="22" t="str">
        <f aca="false">IF(OR(C15="",L15=0),"",N15/L15)</f>
        <v/>
      </c>
      <c r="P15" s="23" t="str">
        <f aca="false">IF(C15="","",IF(N15&lt;=0,"Losing money",L15/N15))</f>
        <v/>
      </c>
      <c r="Q15" s="21" t="str">
        <f aca="false">IF(C15="","",MAX(N15,0))</f>
        <v/>
      </c>
    </row>
    <row r="16" customFormat="false" ht="15" hidden="false" customHeight="false" outlineLevel="0" collapsed="false">
      <c r="A16" s="16"/>
      <c r="B16" s="16"/>
      <c r="C16" s="24"/>
      <c r="D16" s="24"/>
      <c r="E16" s="24"/>
      <c r="F16" s="24"/>
      <c r="G16" s="24"/>
      <c r="H16" s="25"/>
      <c r="I16" s="25"/>
      <c r="J16" s="24"/>
      <c r="K16" s="25"/>
      <c r="L16" s="21" t="str">
        <f aca="false">IF(C16="","",C16+D16)</f>
        <v/>
      </c>
      <c r="M16" s="21" t="str">
        <f aca="false">IF(C16="","",G16+L16*H16+L16*I16+J16+L16*K16)</f>
        <v/>
      </c>
      <c r="N16" s="21" t="str">
        <f aca="false">IF(C16="","",L16-E16-F16-M16)</f>
        <v/>
      </c>
      <c r="O16" s="22" t="str">
        <f aca="false">IF(OR(C16="",L16=0),"",N16/L16)</f>
        <v/>
      </c>
      <c r="P16" s="23" t="str">
        <f aca="false">IF(C16="","",IF(N16&lt;=0,"Losing money",L16/N16))</f>
        <v/>
      </c>
      <c r="Q16" s="21" t="str">
        <f aca="false">IF(C16="","",MAX(N16,0))</f>
        <v/>
      </c>
    </row>
    <row r="17" customFormat="false" ht="15" hidden="false" customHeight="false" outlineLevel="0" collapsed="false">
      <c r="A17" s="16"/>
      <c r="B17" s="16"/>
      <c r="C17" s="24"/>
      <c r="D17" s="24"/>
      <c r="E17" s="24"/>
      <c r="F17" s="24"/>
      <c r="G17" s="24"/>
      <c r="H17" s="25"/>
      <c r="I17" s="25"/>
      <c r="J17" s="24"/>
      <c r="K17" s="25"/>
      <c r="L17" s="21" t="str">
        <f aca="false">IF(C17="","",C17+D17)</f>
        <v/>
      </c>
      <c r="M17" s="21" t="str">
        <f aca="false">IF(C17="","",G17+L17*H17+L17*I17+J17+L17*K17)</f>
        <v/>
      </c>
      <c r="N17" s="21" t="str">
        <f aca="false">IF(C17="","",L17-E17-F17-M17)</f>
        <v/>
      </c>
      <c r="O17" s="22" t="str">
        <f aca="false">IF(OR(C17="",L17=0),"",N17/L17)</f>
        <v/>
      </c>
      <c r="P17" s="23" t="str">
        <f aca="false">IF(C17="","",IF(N17&lt;=0,"Losing money",L17/N17))</f>
        <v/>
      </c>
      <c r="Q17" s="21" t="str">
        <f aca="false">IF(C17="","",MAX(N17,0))</f>
        <v/>
      </c>
    </row>
    <row r="18" customFormat="false" ht="15" hidden="false" customHeight="false" outlineLevel="0" collapsed="false">
      <c r="A18" s="16"/>
      <c r="B18" s="16"/>
      <c r="C18" s="24"/>
      <c r="D18" s="24"/>
      <c r="E18" s="24"/>
      <c r="F18" s="24"/>
      <c r="G18" s="24"/>
      <c r="H18" s="25"/>
      <c r="I18" s="25"/>
      <c r="J18" s="24"/>
      <c r="K18" s="25"/>
      <c r="L18" s="21" t="str">
        <f aca="false">IF(C18="","",C18+D18)</f>
        <v/>
      </c>
      <c r="M18" s="21" t="str">
        <f aca="false">IF(C18="","",G18+L18*H18+L18*I18+J18+L18*K18)</f>
        <v/>
      </c>
      <c r="N18" s="21" t="str">
        <f aca="false">IF(C18="","",L18-E18-F18-M18)</f>
        <v/>
      </c>
      <c r="O18" s="22" t="str">
        <f aca="false">IF(OR(C18="",L18=0),"",N18/L18)</f>
        <v/>
      </c>
      <c r="P18" s="23" t="str">
        <f aca="false">IF(C18="","",IF(N18&lt;=0,"Losing money",L18/N18))</f>
        <v/>
      </c>
      <c r="Q18" s="21" t="str">
        <f aca="false">IF(C18="","",MAX(N18,0))</f>
        <v/>
      </c>
    </row>
    <row r="19" customFormat="false" ht="15" hidden="false" customHeight="false" outlineLevel="0" collapsed="false">
      <c r="A19" s="16"/>
      <c r="B19" s="16"/>
      <c r="C19" s="24"/>
      <c r="D19" s="24"/>
      <c r="E19" s="24"/>
      <c r="F19" s="24"/>
      <c r="G19" s="24"/>
      <c r="H19" s="25"/>
      <c r="I19" s="25"/>
      <c r="J19" s="24"/>
      <c r="K19" s="25"/>
      <c r="L19" s="21" t="str">
        <f aca="false">IF(C19="","",C19+D19)</f>
        <v/>
      </c>
      <c r="M19" s="21" t="str">
        <f aca="false">IF(C19="","",G19+L19*H19+L19*I19+J19+L19*K19)</f>
        <v/>
      </c>
      <c r="N19" s="21" t="str">
        <f aca="false">IF(C19="","",L19-E19-F19-M19)</f>
        <v/>
      </c>
      <c r="O19" s="22" t="str">
        <f aca="false">IF(OR(C19="",L19=0),"",N19/L19)</f>
        <v/>
      </c>
      <c r="P19" s="23" t="str">
        <f aca="false">IF(C19="","",IF(N19&lt;=0,"Losing money",L19/N19))</f>
        <v/>
      </c>
      <c r="Q19" s="21" t="str">
        <f aca="false">IF(C19="","",MAX(N19,0))</f>
        <v/>
      </c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Format="false" ht="15" hidden="false" customHeight="true" outlineLevel="0" collapsed="false">
      <c r="A21" s="26" t="s">
        <v>91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</row>
    <row r="22" customFormat="false" ht="25.5" hidden="false" customHeight="true" outlineLevel="0" collapsed="false">
      <c r="A22" s="27" t="s">
        <v>92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</row>
    <row r="23" customFormat="false" ht="25.5" hidden="false" customHeight="true" outlineLevel="0" collapsed="false">
      <c r="A23" s="27" t="s">
        <v>93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</row>
    <row r="24" customFormat="false" ht="25.5" hidden="false" customHeight="true" outlineLevel="0" collapsed="false">
      <c r="A24" s="27" t="s">
        <v>94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</row>
    <row r="25" customFormat="false" ht="25.5" hidden="false" customHeight="true" outlineLevel="0" collapsed="false">
      <c r="A25" s="27" t="s">
        <v>95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</row>
    <row r="26" customFormat="false" ht="25.5" hidden="false" customHeight="true" outlineLevel="0" collapsed="false">
      <c r="A26" s="27" t="s">
        <v>96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</row>
  </sheetData>
  <mergeCells count="6">
    <mergeCell ref="A21:Q21"/>
    <mergeCell ref="A22:Q22"/>
    <mergeCell ref="A23:Q23"/>
    <mergeCell ref="A24:Q24"/>
    <mergeCell ref="A25:Q25"/>
    <mergeCell ref="A26:Q26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&amp;R&amp;"Arial,Regular"&amp;9 Wrench &amp;&amp; Wallet</oddHeader>
    <oddFooter>&amp;L&amp;"Arial,Regular"&amp;8 wrenchandwallet.com&amp;R&amp;"Arial,Regular"&amp;8 Page &amp;P of &amp;N</oddFooter>
  </headerFooter>
  <drawing r:id="rId1"/>
  <picture r:id="rIdBg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6"/>
    <col collapsed="false" customWidth="true" hidden="false" outlineLevel="0" max="3" min="3" style="0" width="60"/>
    <col collapsed="false" customWidth="true" hidden="false" outlineLevel="0" max="4" min="4" style="0" width="22"/>
  </cols>
  <sheetData>
    <row r="1" customFormat="false" ht="42" hidden="false" customHeight="true" outlineLevel="0" collapsed="false">
      <c r="A1" s="2" t="s">
        <v>97</v>
      </c>
      <c r="B1" s="1"/>
      <c r="C1" s="1"/>
      <c r="D1" s="1"/>
    </row>
    <row r="2" customFormat="false" ht="15" hidden="false" customHeight="false" outlineLevel="0" collapsed="false">
      <c r="A2" s="1"/>
      <c r="B2" s="1"/>
      <c r="C2" s="1"/>
      <c r="D2" s="1"/>
    </row>
    <row r="3" customFormat="false" ht="15" hidden="false" customHeight="false" outlineLevel="0" collapsed="false">
      <c r="A3" s="4" t="s">
        <v>98</v>
      </c>
      <c r="B3" s="1"/>
      <c r="C3" s="1"/>
      <c r="D3" s="1"/>
    </row>
    <row r="4" customFormat="false" ht="15" hidden="false" customHeight="false" outlineLevel="0" collapsed="false">
      <c r="A4" s="8" t="s">
        <v>99</v>
      </c>
      <c r="B4" s="28" t="n">
        <v>2000</v>
      </c>
      <c r="C4" s="3" t="s">
        <v>100</v>
      </c>
      <c r="D4" s="1"/>
    </row>
    <row r="5" customFormat="false" ht="15" hidden="false" customHeight="false" outlineLevel="0" collapsed="false">
      <c r="A5" s="8" t="s">
        <v>80</v>
      </c>
      <c r="B5" s="29" t="n">
        <f aca="false">'Product Pricing'!N5</f>
        <v>7.93095</v>
      </c>
      <c r="C5" s="3" t="s">
        <v>101</v>
      </c>
      <c r="D5" s="1"/>
    </row>
    <row r="6" customFormat="false" ht="15" hidden="false" customHeight="false" outlineLevel="0" collapsed="false">
      <c r="A6" s="8" t="s">
        <v>102</v>
      </c>
      <c r="B6" s="28" t="n">
        <v>150</v>
      </c>
      <c r="C6" s="3" t="s">
        <v>103</v>
      </c>
      <c r="D6" s="1"/>
    </row>
    <row r="7" customFormat="false" ht="15" hidden="false" customHeight="false" outlineLevel="0" collapsed="false">
      <c r="A7" s="8" t="s">
        <v>104</v>
      </c>
      <c r="B7" s="20" t="n">
        <v>0</v>
      </c>
      <c r="C7" s="3" t="s">
        <v>105</v>
      </c>
      <c r="D7" s="1"/>
    </row>
    <row r="8" customFormat="false" ht="15" hidden="false" customHeight="false" outlineLevel="0" collapsed="false">
      <c r="A8" s="8" t="s">
        <v>106</v>
      </c>
      <c r="B8" s="29" t="n">
        <f aca="false">'Product Pricing'!L5</f>
        <v>27.99</v>
      </c>
      <c r="C8" s="3" t="s">
        <v>107</v>
      </c>
      <c r="D8" s="1"/>
    </row>
    <row r="9" customFormat="false" ht="15" hidden="false" customHeight="false" outlineLevel="0" collapsed="false">
      <c r="A9" s="8" t="s">
        <v>108</v>
      </c>
      <c r="B9" s="30" t="n">
        <v>30</v>
      </c>
      <c r="C9" s="3" t="s">
        <v>109</v>
      </c>
      <c r="D9" s="1"/>
    </row>
    <row r="10" customFormat="false" ht="15" hidden="false" customHeight="false" outlineLevel="0" collapsed="false">
      <c r="A10" s="1"/>
      <c r="B10" s="1"/>
      <c r="C10" s="1"/>
      <c r="D10" s="1"/>
    </row>
    <row r="11" customFormat="false" ht="15" hidden="false" customHeight="false" outlineLevel="0" collapsed="false">
      <c r="A11" s="4" t="s">
        <v>110</v>
      </c>
      <c r="B11" s="1"/>
      <c r="C11" s="1"/>
      <c r="D11" s="1"/>
    </row>
    <row r="12" customFormat="false" ht="15" hidden="false" customHeight="false" outlineLevel="0" collapsed="false">
      <c r="A12" s="5" t="s">
        <v>111</v>
      </c>
      <c r="B12" s="21" t="n">
        <f aca="false">B5*(1-B7)</f>
        <v>7.93095</v>
      </c>
      <c r="C12" s="1"/>
      <c r="D12" s="1"/>
    </row>
    <row r="13" customFormat="false" ht="15" hidden="false" customHeight="false" outlineLevel="0" collapsed="false">
      <c r="A13" s="5" t="s">
        <v>112</v>
      </c>
      <c r="B13" s="31" t="n">
        <f aca="false">IF(B12&lt;=0,"Not possible: ads eat all profit",ROUNDUP((B4+B6)/B12,0))</f>
        <v>272</v>
      </c>
      <c r="C13" s="1"/>
      <c r="D13" s="1"/>
    </row>
    <row r="14" customFormat="false" ht="15" hidden="false" customHeight="false" outlineLevel="0" collapsed="false">
      <c r="A14" s="5" t="s">
        <v>113</v>
      </c>
      <c r="B14" s="32" t="n">
        <f aca="false">IF(ISNUMBER(B13),B13/B9,"")</f>
        <v>9.06666666666667</v>
      </c>
      <c r="C14" s="1"/>
      <c r="D14" s="1"/>
    </row>
    <row r="15" customFormat="false" ht="15" hidden="false" customHeight="false" outlineLevel="0" collapsed="false">
      <c r="A15" s="5" t="s">
        <v>114</v>
      </c>
      <c r="B15" s="33" t="n">
        <f aca="false">IF(ISNUMBER(B13),B13*B8,"")</f>
        <v>7613.28</v>
      </c>
      <c r="C15" s="1"/>
      <c r="D15" s="1"/>
    </row>
    <row r="16" customFormat="false" ht="15" hidden="false" customHeight="false" outlineLevel="0" collapsed="false">
      <c r="A16" s="5" t="s">
        <v>115</v>
      </c>
      <c r="B16" s="31" t="n">
        <f aca="false">IF(ISNUMBER(B13),B13*12,"")</f>
        <v>3264</v>
      </c>
      <c r="C16" s="1"/>
      <c r="D16" s="1"/>
    </row>
    <row r="17" customFormat="false" ht="15" hidden="false" customHeight="false" outlineLevel="0" collapsed="false">
      <c r="A17" s="1"/>
      <c r="B17" s="1"/>
      <c r="C17" s="1"/>
      <c r="D17" s="1"/>
    </row>
    <row r="18" customFormat="false" ht="15" hidden="false" customHeight="false" outlineLevel="0" collapsed="false">
      <c r="A18" s="1"/>
      <c r="B18" s="1"/>
      <c r="C18" s="1"/>
      <c r="D18" s="1"/>
    </row>
    <row r="19" customFormat="false" ht="15" hidden="false" customHeight="false" outlineLevel="0" collapsed="false">
      <c r="A19" s="4" t="s">
        <v>116</v>
      </c>
      <c r="B19" s="1"/>
      <c r="C19" s="1"/>
      <c r="D19" s="1"/>
    </row>
    <row r="20" customFormat="false" ht="23.85" hidden="false" customHeight="false" outlineLevel="0" collapsed="false">
      <c r="A20" s="34" t="s">
        <v>30</v>
      </c>
      <c r="B20" s="34" t="s">
        <v>117</v>
      </c>
      <c r="C20" s="34" t="s">
        <v>118</v>
      </c>
      <c r="D20" s="34" t="s">
        <v>119</v>
      </c>
    </row>
    <row r="21" customFormat="false" ht="15" hidden="false" customHeight="false" outlineLevel="0" collapsed="false">
      <c r="A21" s="14" t="s">
        <v>120</v>
      </c>
      <c r="B21" s="28" t="n">
        <v>500</v>
      </c>
      <c r="C21" s="35" t="n">
        <f aca="false">IF($B$5&lt;=0,"",ROUNDUP((B21+$B$6)/$B$5,0))</f>
        <v>82</v>
      </c>
      <c r="D21" s="35" t="n">
        <f aca="false">IF($B$5&lt;=0,"",ROUNDUP((B21+$B$6)/($B$5/2),0))</f>
        <v>164</v>
      </c>
    </row>
    <row r="22" customFormat="false" ht="15" hidden="false" customHeight="false" outlineLevel="0" collapsed="false">
      <c r="A22" s="14" t="s">
        <v>121</v>
      </c>
      <c r="B22" s="28" t="n">
        <v>2000</v>
      </c>
      <c r="C22" s="35" t="n">
        <f aca="false">IF($B$5&lt;=0,"",ROUNDUP((B22+$B$6)/$B$5,0))</f>
        <v>272</v>
      </c>
      <c r="D22" s="35" t="n">
        <f aca="false">IF($B$5&lt;=0,"",ROUNDUP((B22+$B$6)/($B$5/2),0))</f>
        <v>543</v>
      </c>
    </row>
    <row r="23" customFormat="false" ht="15" hidden="false" customHeight="false" outlineLevel="0" collapsed="false">
      <c r="A23" s="14" t="s">
        <v>122</v>
      </c>
      <c r="B23" s="28" t="n">
        <v>5000</v>
      </c>
      <c r="C23" s="35" t="n">
        <f aca="false">IF($B$5&lt;=0,"",ROUNDUP((B23+$B$6)/$B$5,0))</f>
        <v>650</v>
      </c>
      <c r="D23" s="35" t="n">
        <f aca="false">IF($B$5&lt;=0,"",ROUNDUP((B23+$B$6)/($B$5/2),0))</f>
        <v>1299</v>
      </c>
    </row>
    <row r="24" customFormat="false" ht="15" hidden="false" customHeight="false" outlineLevel="0" collapsed="false">
      <c r="A24" s="1"/>
      <c r="B24" s="1"/>
      <c r="C24" s="1"/>
      <c r="D24" s="1"/>
    </row>
    <row r="25" customFormat="false" ht="27.75" hidden="false" customHeight="true" outlineLevel="0" collapsed="false">
      <c r="A25" s="27" t="s">
        <v>123</v>
      </c>
      <c r="B25" s="27"/>
      <c r="C25" s="27"/>
      <c r="D25" s="27"/>
    </row>
  </sheetData>
  <mergeCells count="1">
    <mergeCell ref="A25:D25"/>
  </mergeCell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>&amp;R&amp;"Arial,Regular"&amp;9 Wrench &amp;&amp; Wallet</oddHeader>
    <oddFooter>&amp;L&amp;"Arial,Regular"&amp;8 wrenchandwallet.com&amp;R&amp;"Arial,Regular"&amp;8 Page &amp;P of &amp;N</oddFooter>
  </headerFooter>
  <drawing r:id="rId1"/>
  <picture r:id="rIdBg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9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1"/>
    <col collapsed="false" customWidth="true" hidden="false" outlineLevel="0" max="7" min="7" style="0" width="16"/>
    <col collapsed="false" customWidth="true" hidden="false" outlineLevel="0" max="8" min="8" style="0" width="12"/>
    <col collapsed="false" customWidth="true" hidden="false" outlineLevel="0" max="9" min="9" style="0" width="9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11"/>
  </cols>
  <sheetData>
    <row r="1" customFormat="false" ht="42" hidden="false" customHeight="true" outlineLevel="0" collapsed="false">
      <c r="A1" s="2" t="s">
        <v>124</v>
      </c>
      <c r="B1" s="1"/>
      <c r="C1" s="1"/>
      <c r="D1" s="1"/>
      <c r="E1" s="1"/>
      <c r="F1" s="1"/>
      <c r="G1" s="1"/>
      <c r="H1" s="1"/>
      <c r="I1" s="1"/>
      <c r="J1" s="1"/>
      <c r="K1" s="5" t="s">
        <v>125</v>
      </c>
      <c r="L1" s="20" t="n">
        <v>0.25</v>
      </c>
      <c r="M1" s="1"/>
    </row>
    <row r="2" customFormat="false" ht="15" hidden="false" customHeight="false" outlineLevel="0" collapsed="false">
      <c r="A2" s="3" t="s">
        <v>126</v>
      </c>
      <c r="B2" s="1"/>
      <c r="C2" s="1"/>
      <c r="D2" s="1"/>
      <c r="E2" s="1"/>
      <c r="F2" s="1"/>
      <c r="G2" s="1"/>
      <c r="H2" s="1"/>
      <c r="I2" s="1"/>
      <c r="J2" s="1"/>
      <c r="K2" s="3" t="s">
        <v>127</v>
      </c>
      <c r="L2" s="1"/>
      <c r="M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31.5" hidden="false" customHeight="true" outlineLevel="0" collapsed="false">
      <c r="A4" s="13" t="s">
        <v>128</v>
      </c>
      <c r="B4" s="13" t="s">
        <v>129</v>
      </c>
      <c r="C4" s="13" t="s">
        <v>130</v>
      </c>
      <c r="D4" s="13" t="s">
        <v>131</v>
      </c>
      <c r="E4" s="13" t="s">
        <v>132</v>
      </c>
      <c r="F4" s="13" t="s">
        <v>133</v>
      </c>
      <c r="G4" s="13" t="s">
        <v>134</v>
      </c>
      <c r="H4" s="13" t="s">
        <v>135</v>
      </c>
      <c r="I4" s="13" t="s">
        <v>81</v>
      </c>
      <c r="J4" s="13" t="s">
        <v>136</v>
      </c>
      <c r="K4" s="13" t="s">
        <v>137</v>
      </c>
      <c r="L4" s="13" t="s">
        <v>138</v>
      </c>
      <c r="M4" s="1"/>
    </row>
    <row r="5" customFormat="false" ht="15" hidden="false" customHeight="false" outlineLevel="0" collapsed="false">
      <c r="A5" s="14" t="s">
        <v>139</v>
      </c>
      <c r="B5" s="30" t="n">
        <v>38</v>
      </c>
      <c r="C5" s="19" t="n">
        <v>1063.62</v>
      </c>
      <c r="D5" s="19" t="n">
        <v>644.1</v>
      </c>
      <c r="E5" s="19" t="n">
        <v>118.18</v>
      </c>
      <c r="F5" s="19" t="n">
        <v>40</v>
      </c>
      <c r="G5" s="19" t="n">
        <v>45</v>
      </c>
      <c r="H5" s="21" t="n">
        <f aca="false">C5-D5-E5-F5-G5</f>
        <v>216.34</v>
      </c>
      <c r="I5" s="22" t="n">
        <f aca="false">IF(C5=0,"",H5/C5)</f>
        <v>0.203399710422895</v>
      </c>
      <c r="J5" s="21" t="n">
        <f aca="false">MAX(H5,0)*$L$1</f>
        <v>54.085</v>
      </c>
      <c r="K5" s="21" t="n">
        <f aca="false">H5-J5</f>
        <v>162.255</v>
      </c>
      <c r="L5" s="21" t="n">
        <f aca="false">IF(B5=0,"",H5/B5)</f>
        <v>5.69315789473684</v>
      </c>
      <c r="M5" s="3" t="s">
        <v>140</v>
      </c>
    </row>
    <row r="6" customFormat="false" ht="15" hidden="false" customHeight="false" outlineLevel="0" collapsed="false">
      <c r="A6" s="14" t="s">
        <v>141</v>
      </c>
      <c r="B6" s="36"/>
      <c r="C6" s="24"/>
      <c r="D6" s="24"/>
      <c r="E6" s="24"/>
      <c r="F6" s="24"/>
      <c r="G6" s="24"/>
      <c r="H6" s="21" t="n">
        <f aca="false">C6-D6-E6-F6-G6</f>
        <v>0</v>
      </c>
      <c r="I6" s="22" t="str">
        <f aca="false">IF(C6=0,"",H6/C6)</f>
        <v/>
      </c>
      <c r="J6" s="21" t="n">
        <f aca="false">MAX(H6,0)*$L$1</f>
        <v>0</v>
      </c>
      <c r="K6" s="21" t="n">
        <f aca="false">H6-J6</f>
        <v>0</v>
      </c>
      <c r="L6" s="21" t="str">
        <f aca="false">IF(B6=0,"",H6/B6)</f>
        <v/>
      </c>
      <c r="M6" s="1"/>
    </row>
    <row r="7" customFormat="false" ht="15" hidden="false" customHeight="false" outlineLevel="0" collapsed="false">
      <c r="A7" s="14" t="s">
        <v>142</v>
      </c>
      <c r="B7" s="36"/>
      <c r="C7" s="24"/>
      <c r="D7" s="24"/>
      <c r="E7" s="24"/>
      <c r="F7" s="24"/>
      <c r="G7" s="24"/>
      <c r="H7" s="21" t="n">
        <f aca="false">C7-D7-E7-F7-G7</f>
        <v>0</v>
      </c>
      <c r="I7" s="22" t="str">
        <f aca="false">IF(C7=0,"",H7/C7)</f>
        <v/>
      </c>
      <c r="J7" s="21" t="n">
        <f aca="false">MAX(H7,0)*$L$1</f>
        <v>0</v>
      </c>
      <c r="K7" s="21" t="n">
        <f aca="false">H7-J7</f>
        <v>0</v>
      </c>
      <c r="L7" s="21" t="str">
        <f aca="false">IF(B7=0,"",H7/B7)</f>
        <v/>
      </c>
      <c r="M7" s="1"/>
    </row>
    <row r="8" customFormat="false" ht="15" hidden="false" customHeight="false" outlineLevel="0" collapsed="false">
      <c r="A8" s="14" t="s">
        <v>143</v>
      </c>
      <c r="B8" s="36"/>
      <c r="C8" s="24"/>
      <c r="D8" s="24"/>
      <c r="E8" s="24"/>
      <c r="F8" s="24"/>
      <c r="G8" s="24"/>
      <c r="H8" s="21" t="n">
        <f aca="false">C8-D8-E8-F8-G8</f>
        <v>0</v>
      </c>
      <c r="I8" s="22" t="str">
        <f aca="false">IF(C8=0,"",H8/C8)</f>
        <v/>
      </c>
      <c r="J8" s="21" t="n">
        <f aca="false">MAX(H8,0)*$L$1</f>
        <v>0</v>
      </c>
      <c r="K8" s="21" t="n">
        <f aca="false">H8-J8</f>
        <v>0</v>
      </c>
      <c r="L8" s="21" t="str">
        <f aca="false">IF(B8=0,"",H8/B8)</f>
        <v/>
      </c>
      <c r="M8" s="1"/>
    </row>
    <row r="9" customFormat="false" ht="15" hidden="false" customHeight="false" outlineLevel="0" collapsed="false">
      <c r="A9" s="14" t="s">
        <v>144</v>
      </c>
      <c r="B9" s="36"/>
      <c r="C9" s="24"/>
      <c r="D9" s="24"/>
      <c r="E9" s="24"/>
      <c r="F9" s="24"/>
      <c r="G9" s="24"/>
      <c r="H9" s="21" t="n">
        <f aca="false">C9-D9-E9-F9-G9</f>
        <v>0</v>
      </c>
      <c r="I9" s="22" t="str">
        <f aca="false">IF(C9=0,"",H9/C9)</f>
        <v/>
      </c>
      <c r="J9" s="21" t="n">
        <f aca="false">MAX(H9,0)*$L$1</f>
        <v>0</v>
      </c>
      <c r="K9" s="21" t="n">
        <f aca="false">H9-J9</f>
        <v>0</v>
      </c>
      <c r="L9" s="21" t="str">
        <f aca="false">IF(B9=0,"",H9/B9)</f>
        <v/>
      </c>
      <c r="M9" s="1"/>
    </row>
    <row r="10" customFormat="false" ht="15" hidden="false" customHeight="false" outlineLevel="0" collapsed="false">
      <c r="A10" s="14" t="s">
        <v>145</v>
      </c>
      <c r="B10" s="36"/>
      <c r="C10" s="24"/>
      <c r="D10" s="24"/>
      <c r="E10" s="24"/>
      <c r="F10" s="24"/>
      <c r="G10" s="24"/>
      <c r="H10" s="21" t="n">
        <f aca="false">C10-D10-E10-F10-G10</f>
        <v>0</v>
      </c>
      <c r="I10" s="22" t="str">
        <f aca="false">IF(C10=0,"",H10/C10)</f>
        <v/>
      </c>
      <c r="J10" s="21" t="n">
        <f aca="false">MAX(H10,0)*$L$1</f>
        <v>0</v>
      </c>
      <c r="K10" s="21" t="n">
        <f aca="false">H10-J10</f>
        <v>0</v>
      </c>
      <c r="L10" s="21" t="str">
        <f aca="false">IF(B10=0,"",H10/B10)</f>
        <v/>
      </c>
      <c r="M10" s="1"/>
    </row>
    <row r="11" customFormat="false" ht="15" hidden="false" customHeight="false" outlineLevel="0" collapsed="false">
      <c r="A11" s="14" t="s">
        <v>146</v>
      </c>
      <c r="B11" s="36"/>
      <c r="C11" s="24"/>
      <c r="D11" s="24"/>
      <c r="E11" s="24"/>
      <c r="F11" s="24"/>
      <c r="G11" s="24"/>
      <c r="H11" s="21" t="n">
        <f aca="false">C11-D11-E11-F11-G11</f>
        <v>0</v>
      </c>
      <c r="I11" s="22" t="str">
        <f aca="false">IF(C11=0,"",H11/C11)</f>
        <v/>
      </c>
      <c r="J11" s="21" t="n">
        <f aca="false">MAX(H11,0)*$L$1</f>
        <v>0</v>
      </c>
      <c r="K11" s="21" t="n">
        <f aca="false">H11-J11</f>
        <v>0</v>
      </c>
      <c r="L11" s="21" t="str">
        <f aca="false">IF(B11=0,"",H11/B11)</f>
        <v/>
      </c>
      <c r="M11" s="1"/>
    </row>
    <row r="12" customFormat="false" ht="15" hidden="false" customHeight="false" outlineLevel="0" collapsed="false">
      <c r="A12" s="14" t="s">
        <v>147</v>
      </c>
      <c r="B12" s="36"/>
      <c r="C12" s="24"/>
      <c r="D12" s="24"/>
      <c r="E12" s="24"/>
      <c r="F12" s="24"/>
      <c r="G12" s="24"/>
      <c r="H12" s="21" t="n">
        <f aca="false">C12-D12-E12-F12-G12</f>
        <v>0</v>
      </c>
      <c r="I12" s="22" t="str">
        <f aca="false">IF(C12=0,"",H12/C12)</f>
        <v/>
      </c>
      <c r="J12" s="21" t="n">
        <f aca="false">MAX(H12,0)*$L$1</f>
        <v>0</v>
      </c>
      <c r="K12" s="21" t="n">
        <f aca="false">H12-J12</f>
        <v>0</v>
      </c>
      <c r="L12" s="21" t="str">
        <f aca="false">IF(B12=0,"",H12/B12)</f>
        <v/>
      </c>
      <c r="M12" s="1"/>
    </row>
    <row r="13" customFormat="false" ht="15" hidden="false" customHeight="false" outlineLevel="0" collapsed="false">
      <c r="A13" s="14" t="s">
        <v>148</v>
      </c>
      <c r="B13" s="36"/>
      <c r="C13" s="24"/>
      <c r="D13" s="24"/>
      <c r="E13" s="24"/>
      <c r="F13" s="24"/>
      <c r="G13" s="24"/>
      <c r="H13" s="21" t="n">
        <f aca="false">C13-D13-E13-F13-G13</f>
        <v>0</v>
      </c>
      <c r="I13" s="22" t="str">
        <f aca="false">IF(C13=0,"",H13/C13)</f>
        <v/>
      </c>
      <c r="J13" s="21" t="n">
        <f aca="false">MAX(H13,0)*$L$1</f>
        <v>0</v>
      </c>
      <c r="K13" s="21" t="n">
        <f aca="false">H13-J13</f>
        <v>0</v>
      </c>
      <c r="L13" s="21" t="str">
        <f aca="false">IF(B13=0,"",H13/B13)</f>
        <v/>
      </c>
      <c r="M13" s="1"/>
    </row>
    <row r="14" customFormat="false" ht="15" hidden="false" customHeight="false" outlineLevel="0" collapsed="false">
      <c r="A14" s="14" t="s">
        <v>149</v>
      </c>
      <c r="B14" s="36"/>
      <c r="C14" s="24"/>
      <c r="D14" s="24"/>
      <c r="E14" s="24"/>
      <c r="F14" s="24"/>
      <c r="G14" s="24"/>
      <c r="H14" s="21" t="n">
        <f aca="false">C14-D14-E14-F14-G14</f>
        <v>0</v>
      </c>
      <c r="I14" s="22" t="str">
        <f aca="false">IF(C14=0,"",H14/C14)</f>
        <v/>
      </c>
      <c r="J14" s="21" t="n">
        <f aca="false">MAX(H14,0)*$L$1</f>
        <v>0</v>
      </c>
      <c r="K14" s="21" t="n">
        <f aca="false">H14-J14</f>
        <v>0</v>
      </c>
      <c r="L14" s="21" t="str">
        <f aca="false">IF(B14=0,"",H14/B14)</f>
        <v/>
      </c>
      <c r="M14" s="1"/>
    </row>
    <row r="15" customFormat="false" ht="15" hidden="false" customHeight="false" outlineLevel="0" collapsed="false">
      <c r="A15" s="14" t="s">
        <v>150</v>
      </c>
      <c r="B15" s="36"/>
      <c r="C15" s="24"/>
      <c r="D15" s="24"/>
      <c r="E15" s="24"/>
      <c r="F15" s="24"/>
      <c r="G15" s="24"/>
      <c r="H15" s="21" t="n">
        <f aca="false">C15-D15-E15-F15-G15</f>
        <v>0</v>
      </c>
      <c r="I15" s="22" t="str">
        <f aca="false">IF(C15=0,"",H15/C15)</f>
        <v/>
      </c>
      <c r="J15" s="21" t="n">
        <f aca="false">MAX(H15,0)*$L$1</f>
        <v>0</v>
      </c>
      <c r="K15" s="21" t="n">
        <f aca="false">H15-J15</f>
        <v>0</v>
      </c>
      <c r="L15" s="21" t="str">
        <f aca="false">IF(B15=0,"",H15/B15)</f>
        <v/>
      </c>
      <c r="M15" s="1"/>
    </row>
    <row r="16" customFormat="false" ht="15" hidden="false" customHeight="false" outlineLevel="0" collapsed="false">
      <c r="A16" s="14" t="s">
        <v>151</v>
      </c>
      <c r="B16" s="36"/>
      <c r="C16" s="24"/>
      <c r="D16" s="24"/>
      <c r="E16" s="24"/>
      <c r="F16" s="24"/>
      <c r="G16" s="24"/>
      <c r="H16" s="21" t="n">
        <f aca="false">C16-D16-E16-F16-G16</f>
        <v>0</v>
      </c>
      <c r="I16" s="22" t="str">
        <f aca="false">IF(C16=0,"",H16/C16)</f>
        <v/>
      </c>
      <c r="J16" s="21" t="n">
        <f aca="false">MAX(H16,0)*$L$1</f>
        <v>0</v>
      </c>
      <c r="K16" s="21" t="n">
        <f aca="false">H16-J16</f>
        <v>0</v>
      </c>
      <c r="L16" s="21" t="str">
        <f aca="false">IF(B16=0,"",H16/B16)</f>
        <v/>
      </c>
      <c r="M16" s="1"/>
    </row>
    <row r="17" customFormat="false" ht="15" hidden="false" customHeight="false" outlineLevel="0" collapsed="false">
      <c r="A17" s="37" t="s">
        <v>152</v>
      </c>
      <c r="B17" s="38" t="n">
        <f aca="false">SUM(B5:B16)</f>
        <v>38</v>
      </c>
      <c r="C17" s="39" t="n">
        <f aca="false">SUM(C5:C16)</f>
        <v>1063.62</v>
      </c>
      <c r="D17" s="39" t="n">
        <f aca="false">SUM(D5:D16)</f>
        <v>644.1</v>
      </c>
      <c r="E17" s="39" t="n">
        <f aca="false">SUM(E5:E16)</f>
        <v>118.18</v>
      </c>
      <c r="F17" s="39" t="n">
        <f aca="false">SUM(F5:F16)</f>
        <v>40</v>
      </c>
      <c r="G17" s="39" t="n">
        <f aca="false">SUM(G5:G16)</f>
        <v>45</v>
      </c>
      <c r="H17" s="39" t="n">
        <f aca="false">SUM(H5:H16)</f>
        <v>216.34</v>
      </c>
      <c r="I17" s="40" t="n">
        <f aca="false">IF(C17=0,"",H17/C17)</f>
        <v>0.203399710422895</v>
      </c>
      <c r="J17" s="39" t="n">
        <f aca="false">SUM(J5:J16)</f>
        <v>54.085</v>
      </c>
      <c r="K17" s="39" t="n">
        <f aca="false">SUM(K5:K16)</f>
        <v>162.255</v>
      </c>
      <c r="L17" s="39" t="n">
        <f aca="false">IF(B17=0,"",H17/B17)</f>
        <v>5.69315789473684</v>
      </c>
      <c r="M17" s="1"/>
    </row>
  </sheetData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&amp;R&amp;"Arial,Regular"&amp;9 Wrench &amp;&amp; Wallet</oddHeader>
    <oddFooter>&amp;L&amp;"Arial,Regular"&amp;8 wrenchandwallet.com&amp;R&amp;"Arial,Regular"&amp;8 Page &amp;P of &amp;N</oddFooter>
  </headerFooter>
  <drawing r:id="rId1"/>
  <picture r:id="rIdBg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11"/>
    <col collapsed="false" customWidth="true" hidden="false" outlineLevel="0" max="5" min="5" style="0" width="10"/>
    <col collapsed="false" customWidth="true" hidden="false" outlineLevel="0" max="6" min="6" style="0" width="13"/>
    <col collapsed="false" customWidth="true" hidden="false" outlineLevel="0" max="7" min="7" style="0" width="9"/>
    <col collapsed="false" customWidth="true" hidden="false" outlineLevel="0" max="9" min="8" style="0" width="11"/>
    <col collapsed="false" customWidth="true" hidden="false" outlineLevel="0" max="10" min="10" style="0" width="13"/>
    <col collapsed="false" customWidth="true" hidden="false" outlineLevel="0" max="11" min="11" style="0" width="22"/>
  </cols>
  <sheetData>
    <row r="1" customFormat="false" ht="42" hidden="false" customHeight="true" outlineLevel="0" collapsed="false">
      <c r="A1" s="2" t="s">
        <v>153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customFormat="false" ht="15" hidden="false" customHeight="false" outlineLevel="0" collapsed="false">
      <c r="A2" s="3" t="s">
        <v>154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customFormat="false" ht="31.5" hidden="false" customHeight="true" outlineLevel="0" collapsed="false">
      <c r="A4" s="13" t="s">
        <v>155</v>
      </c>
      <c r="B4" s="13" t="s">
        <v>156</v>
      </c>
      <c r="C4" s="13" t="s">
        <v>157</v>
      </c>
      <c r="D4" s="13" t="s">
        <v>133</v>
      </c>
      <c r="E4" s="13" t="s">
        <v>158</v>
      </c>
      <c r="F4" s="13" t="s">
        <v>159</v>
      </c>
      <c r="G4" s="13" t="s">
        <v>160</v>
      </c>
      <c r="H4" s="13" t="s">
        <v>82</v>
      </c>
      <c r="I4" s="13" t="s">
        <v>80</v>
      </c>
      <c r="J4" s="13" t="s">
        <v>161</v>
      </c>
      <c r="K4" s="13" t="s">
        <v>162</v>
      </c>
      <c r="L4" s="1"/>
      <c r="M4" s="1"/>
    </row>
    <row r="5" customFormat="false" ht="15" hidden="false" customHeight="false" outlineLevel="0" collapsed="false">
      <c r="A5" s="41" t="n">
        <v>46300</v>
      </c>
      <c r="B5" s="18" t="s">
        <v>163</v>
      </c>
      <c r="C5" s="18" t="s">
        <v>164</v>
      </c>
      <c r="D5" s="19" t="n">
        <v>21</v>
      </c>
      <c r="E5" s="30" t="n">
        <v>3</v>
      </c>
      <c r="F5" s="19" t="n">
        <v>83.97</v>
      </c>
      <c r="G5" s="23" t="n">
        <f aca="false">IF(OR(D5="",D5=0),"",F5/D5)</f>
        <v>3.99857142857143</v>
      </c>
      <c r="H5" s="23" t="n">
        <f aca="false">IF(D5="","",'Product Pricing'!$P$5)</f>
        <v>3.52921150681823</v>
      </c>
      <c r="I5" s="21" t="n">
        <f aca="false">IF(D5="","",'Product Pricing'!$N$5)</f>
        <v>7.93095</v>
      </c>
      <c r="J5" s="21" t="n">
        <f aca="false">IF(D5="","",E5*I5-D5)</f>
        <v>2.79285</v>
      </c>
      <c r="K5" s="42" t="str">
        <f aca="false">IF(OR(D5="",D5=0),"",IF(NOT(ISNUMBER(H5)),"Check product pricing",IF(G5&gt;=H5,"Keep: profitable","Cut or fix: losing money")))</f>
        <v>Keep: profitable</v>
      </c>
      <c r="L5" s="1"/>
      <c r="M5" s="3" t="s">
        <v>165</v>
      </c>
    </row>
    <row r="6" customFormat="false" ht="15" hidden="false" customHeight="false" outlineLevel="0" collapsed="false">
      <c r="A6" s="17"/>
      <c r="B6" s="16"/>
      <c r="C6" s="16"/>
      <c r="D6" s="24"/>
      <c r="E6" s="36"/>
      <c r="F6" s="24"/>
      <c r="G6" s="23" t="str">
        <f aca="false">IF(OR(D6="",D6=0),"",F6/D6)</f>
        <v/>
      </c>
      <c r="H6" s="23" t="str">
        <f aca="false">IF(D6="","",'Product Pricing'!$P$5)</f>
        <v/>
      </c>
      <c r="I6" s="21" t="str">
        <f aca="false">IF(D6="","",'Product Pricing'!$N$5)</f>
        <v/>
      </c>
      <c r="J6" s="21" t="str">
        <f aca="false">IF(D6="","",E6*I6-D6)</f>
        <v/>
      </c>
      <c r="K6" s="42" t="str">
        <f aca="false">IF(OR(D6="",D6=0),"",IF(NOT(ISNUMBER(H6)),"Check product pricing",IF(G6&gt;=H6,"Keep: profitable","Cut or fix: losing money")))</f>
        <v/>
      </c>
      <c r="L6" s="1"/>
      <c r="M6" s="1"/>
    </row>
    <row r="7" customFormat="false" ht="15" hidden="false" customHeight="false" outlineLevel="0" collapsed="false">
      <c r="A7" s="17"/>
      <c r="B7" s="16"/>
      <c r="C7" s="16"/>
      <c r="D7" s="24"/>
      <c r="E7" s="36"/>
      <c r="F7" s="24"/>
      <c r="G7" s="23" t="str">
        <f aca="false">IF(OR(D7="",D7=0),"",F7/D7)</f>
        <v/>
      </c>
      <c r="H7" s="23" t="str">
        <f aca="false">IF(D7="","",'Product Pricing'!$P$5)</f>
        <v/>
      </c>
      <c r="I7" s="21" t="str">
        <f aca="false">IF(D7="","",'Product Pricing'!$N$5)</f>
        <v/>
      </c>
      <c r="J7" s="21" t="str">
        <f aca="false">IF(D7="","",E7*I7-D7)</f>
        <v/>
      </c>
      <c r="K7" s="42" t="str">
        <f aca="false">IF(OR(D7="",D7=0),"",IF(NOT(ISNUMBER(H7)),"Check product pricing",IF(G7&gt;=H7,"Keep: profitable","Cut or fix: losing money")))</f>
        <v/>
      </c>
      <c r="L7" s="1"/>
      <c r="M7" s="1"/>
    </row>
    <row r="8" customFormat="false" ht="15" hidden="false" customHeight="false" outlineLevel="0" collapsed="false">
      <c r="A8" s="17"/>
      <c r="B8" s="16"/>
      <c r="C8" s="16"/>
      <c r="D8" s="24"/>
      <c r="E8" s="36"/>
      <c r="F8" s="24"/>
      <c r="G8" s="23" t="str">
        <f aca="false">IF(OR(D8="",D8=0),"",F8/D8)</f>
        <v/>
      </c>
      <c r="H8" s="23" t="str">
        <f aca="false">IF(D8="","",'Product Pricing'!$P$5)</f>
        <v/>
      </c>
      <c r="I8" s="21" t="str">
        <f aca="false">IF(D8="","",'Product Pricing'!$N$5)</f>
        <v/>
      </c>
      <c r="J8" s="21" t="str">
        <f aca="false">IF(D8="","",E8*I8-D8)</f>
        <v/>
      </c>
      <c r="K8" s="42" t="str">
        <f aca="false">IF(OR(D8="",D8=0),"",IF(NOT(ISNUMBER(H8)),"Check product pricing",IF(G8&gt;=H8,"Keep: profitable","Cut or fix: losing money")))</f>
        <v/>
      </c>
      <c r="L8" s="1"/>
      <c r="M8" s="1"/>
    </row>
    <row r="9" customFormat="false" ht="15" hidden="false" customHeight="false" outlineLevel="0" collapsed="false">
      <c r="A9" s="17"/>
      <c r="B9" s="16"/>
      <c r="C9" s="16"/>
      <c r="D9" s="24"/>
      <c r="E9" s="36"/>
      <c r="F9" s="24"/>
      <c r="G9" s="23" t="str">
        <f aca="false">IF(OR(D9="",D9=0),"",F9/D9)</f>
        <v/>
      </c>
      <c r="H9" s="23" t="str">
        <f aca="false">IF(D9="","",'Product Pricing'!$P$5)</f>
        <v/>
      </c>
      <c r="I9" s="21" t="str">
        <f aca="false">IF(D9="","",'Product Pricing'!$N$5)</f>
        <v/>
      </c>
      <c r="J9" s="21" t="str">
        <f aca="false">IF(D9="","",E9*I9-D9)</f>
        <v/>
      </c>
      <c r="K9" s="42" t="str">
        <f aca="false">IF(OR(D9="",D9=0),"",IF(NOT(ISNUMBER(H9)),"Check product pricing",IF(G9&gt;=H9,"Keep: profitable","Cut or fix: losing money")))</f>
        <v/>
      </c>
      <c r="L9" s="1"/>
      <c r="M9" s="1"/>
    </row>
    <row r="10" customFormat="false" ht="15" hidden="false" customHeight="false" outlineLevel="0" collapsed="false">
      <c r="A10" s="17"/>
      <c r="B10" s="16"/>
      <c r="C10" s="16"/>
      <c r="D10" s="24"/>
      <c r="E10" s="36"/>
      <c r="F10" s="24"/>
      <c r="G10" s="23" t="str">
        <f aca="false">IF(OR(D10="",D10=0),"",F10/D10)</f>
        <v/>
      </c>
      <c r="H10" s="23" t="str">
        <f aca="false">IF(D10="","",'Product Pricing'!$P$5)</f>
        <v/>
      </c>
      <c r="I10" s="21" t="str">
        <f aca="false">IF(D10="","",'Product Pricing'!$N$5)</f>
        <v/>
      </c>
      <c r="J10" s="21" t="str">
        <f aca="false">IF(D10="","",E10*I10-D10)</f>
        <v/>
      </c>
      <c r="K10" s="42" t="str">
        <f aca="false">IF(OR(D10="",D10=0),"",IF(NOT(ISNUMBER(H10)),"Check product pricing",IF(G10&gt;=H10,"Keep: profitable","Cut or fix: losing money")))</f>
        <v/>
      </c>
      <c r="L10" s="1"/>
      <c r="M10" s="1"/>
    </row>
    <row r="11" customFormat="false" ht="15" hidden="false" customHeight="false" outlineLevel="0" collapsed="false">
      <c r="A11" s="17"/>
      <c r="B11" s="16"/>
      <c r="C11" s="16"/>
      <c r="D11" s="24"/>
      <c r="E11" s="36"/>
      <c r="F11" s="24"/>
      <c r="G11" s="23" t="str">
        <f aca="false">IF(OR(D11="",D11=0),"",F11/D11)</f>
        <v/>
      </c>
      <c r="H11" s="23" t="str">
        <f aca="false">IF(D11="","",'Product Pricing'!$P$5)</f>
        <v/>
      </c>
      <c r="I11" s="21" t="str">
        <f aca="false">IF(D11="","",'Product Pricing'!$N$5)</f>
        <v/>
      </c>
      <c r="J11" s="21" t="str">
        <f aca="false">IF(D11="","",E11*I11-D11)</f>
        <v/>
      </c>
      <c r="K11" s="42" t="str">
        <f aca="false">IF(OR(D11="",D11=0),"",IF(NOT(ISNUMBER(H11)),"Check product pricing",IF(G11&gt;=H11,"Keep: profitable","Cut or fix: losing money")))</f>
        <v/>
      </c>
      <c r="L11" s="1"/>
      <c r="M11" s="1"/>
    </row>
    <row r="12" customFormat="false" ht="15" hidden="false" customHeight="false" outlineLevel="0" collapsed="false">
      <c r="A12" s="17"/>
      <c r="B12" s="16"/>
      <c r="C12" s="16"/>
      <c r="D12" s="24"/>
      <c r="E12" s="36"/>
      <c r="F12" s="24"/>
      <c r="G12" s="23" t="str">
        <f aca="false">IF(OR(D12="",D12=0),"",F12/D12)</f>
        <v/>
      </c>
      <c r="H12" s="23" t="str">
        <f aca="false">IF(D12="","",'Product Pricing'!$P$5)</f>
        <v/>
      </c>
      <c r="I12" s="21" t="str">
        <f aca="false">IF(D12="","",'Product Pricing'!$N$5)</f>
        <v/>
      </c>
      <c r="J12" s="21" t="str">
        <f aca="false">IF(D12="","",E12*I12-D12)</f>
        <v/>
      </c>
      <c r="K12" s="42" t="str">
        <f aca="false">IF(OR(D12="",D12=0),"",IF(NOT(ISNUMBER(H12)),"Check product pricing",IF(G12&gt;=H12,"Keep: profitable","Cut or fix: losing money")))</f>
        <v/>
      </c>
      <c r="L12" s="1"/>
      <c r="M12" s="1"/>
    </row>
    <row r="13" customFormat="false" ht="15" hidden="false" customHeight="false" outlineLevel="0" collapsed="false">
      <c r="A13" s="17"/>
      <c r="B13" s="16"/>
      <c r="C13" s="16"/>
      <c r="D13" s="24"/>
      <c r="E13" s="36"/>
      <c r="F13" s="24"/>
      <c r="G13" s="23" t="str">
        <f aca="false">IF(OR(D13="",D13=0),"",F13/D13)</f>
        <v/>
      </c>
      <c r="H13" s="23" t="str">
        <f aca="false">IF(D13="","",'Product Pricing'!$P$5)</f>
        <v/>
      </c>
      <c r="I13" s="21" t="str">
        <f aca="false">IF(D13="","",'Product Pricing'!$N$5)</f>
        <v/>
      </c>
      <c r="J13" s="21" t="str">
        <f aca="false">IF(D13="","",E13*I13-D13)</f>
        <v/>
      </c>
      <c r="K13" s="42" t="str">
        <f aca="false">IF(OR(D13="",D13=0),"",IF(NOT(ISNUMBER(H13)),"Check product pricing",IF(G13&gt;=H13,"Keep: profitable","Cut or fix: losing money")))</f>
        <v/>
      </c>
      <c r="L13" s="1"/>
      <c r="M13" s="1"/>
    </row>
    <row r="14" customFormat="false" ht="15" hidden="false" customHeight="false" outlineLevel="0" collapsed="false">
      <c r="A14" s="17"/>
      <c r="B14" s="16"/>
      <c r="C14" s="16"/>
      <c r="D14" s="24"/>
      <c r="E14" s="36"/>
      <c r="F14" s="24"/>
      <c r="G14" s="23" t="str">
        <f aca="false">IF(OR(D14="",D14=0),"",F14/D14)</f>
        <v/>
      </c>
      <c r="H14" s="23" t="str">
        <f aca="false">IF(D14="","",'Product Pricing'!$P$5)</f>
        <v/>
      </c>
      <c r="I14" s="21" t="str">
        <f aca="false">IF(D14="","",'Product Pricing'!$N$5)</f>
        <v/>
      </c>
      <c r="J14" s="21" t="str">
        <f aca="false">IF(D14="","",E14*I14-D14)</f>
        <v/>
      </c>
      <c r="K14" s="42" t="str">
        <f aca="false">IF(OR(D14="",D14=0),"",IF(NOT(ISNUMBER(H14)),"Check product pricing",IF(G14&gt;=H14,"Keep: profitable","Cut or fix: losing money")))</f>
        <v/>
      </c>
      <c r="L14" s="1"/>
      <c r="M14" s="1"/>
    </row>
    <row r="15" customFormat="false" ht="15" hidden="false" customHeight="false" outlineLevel="0" collapsed="false">
      <c r="A15" s="17"/>
      <c r="B15" s="16"/>
      <c r="C15" s="16"/>
      <c r="D15" s="24"/>
      <c r="E15" s="36"/>
      <c r="F15" s="24"/>
      <c r="G15" s="23" t="str">
        <f aca="false">IF(OR(D15="",D15=0),"",F15/D15)</f>
        <v/>
      </c>
      <c r="H15" s="23" t="str">
        <f aca="false">IF(D15="","",'Product Pricing'!$P$5)</f>
        <v/>
      </c>
      <c r="I15" s="21" t="str">
        <f aca="false">IF(D15="","",'Product Pricing'!$N$5)</f>
        <v/>
      </c>
      <c r="J15" s="21" t="str">
        <f aca="false">IF(D15="","",E15*I15-D15)</f>
        <v/>
      </c>
      <c r="K15" s="42" t="str">
        <f aca="false">IF(OR(D15="",D15=0),"",IF(NOT(ISNUMBER(H15)),"Check product pricing",IF(G15&gt;=H15,"Keep: profitable","Cut or fix: losing money")))</f>
        <v/>
      </c>
      <c r="L15" s="1"/>
      <c r="M15" s="1"/>
    </row>
    <row r="16" customFormat="false" ht="15" hidden="false" customHeight="false" outlineLevel="0" collapsed="false">
      <c r="A16" s="17"/>
      <c r="B16" s="16"/>
      <c r="C16" s="16"/>
      <c r="D16" s="24"/>
      <c r="E16" s="36"/>
      <c r="F16" s="24"/>
      <c r="G16" s="23" t="str">
        <f aca="false">IF(OR(D16="",D16=0),"",F16/D16)</f>
        <v/>
      </c>
      <c r="H16" s="23" t="str">
        <f aca="false">IF(D16="","",'Product Pricing'!$P$5)</f>
        <v/>
      </c>
      <c r="I16" s="21" t="str">
        <f aca="false">IF(D16="","",'Product Pricing'!$N$5)</f>
        <v/>
      </c>
      <c r="J16" s="21" t="str">
        <f aca="false">IF(D16="","",E16*I16-D16)</f>
        <v/>
      </c>
      <c r="K16" s="42" t="str">
        <f aca="false">IF(OR(D16="",D16=0),"",IF(NOT(ISNUMBER(H16)),"Check product pricing",IF(G16&gt;=H16,"Keep: profitable","Cut or fix: losing money")))</f>
        <v/>
      </c>
      <c r="L16" s="1"/>
      <c r="M16" s="1"/>
    </row>
    <row r="17" customFormat="false" ht="15" hidden="false" customHeight="false" outlineLevel="0" collapsed="false">
      <c r="A17" s="17"/>
      <c r="B17" s="16"/>
      <c r="C17" s="16"/>
      <c r="D17" s="24"/>
      <c r="E17" s="36"/>
      <c r="F17" s="24"/>
      <c r="G17" s="23" t="str">
        <f aca="false">IF(OR(D17="",D17=0),"",F17/D17)</f>
        <v/>
      </c>
      <c r="H17" s="23" t="str">
        <f aca="false">IF(D17="","",'Product Pricing'!$P$5)</f>
        <v/>
      </c>
      <c r="I17" s="21" t="str">
        <f aca="false">IF(D17="","",'Product Pricing'!$N$5)</f>
        <v/>
      </c>
      <c r="J17" s="21" t="str">
        <f aca="false">IF(D17="","",E17*I17-D17)</f>
        <v/>
      </c>
      <c r="K17" s="42" t="str">
        <f aca="false">IF(OR(D17="",D17=0),"",IF(NOT(ISNUMBER(H17)),"Check product pricing",IF(G17&gt;=H17,"Keep: profitable","Cut or fix: losing money")))</f>
        <v/>
      </c>
      <c r="L17" s="1"/>
      <c r="M17" s="1"/>
    </row>
    <row r="18" customFormat="false" ht="15" hidden="false" customHeight="false" outlineLevel="0" collapsed="false">
      <c r="A18" s="17"/>
      <c r="B18" s="16"/>
      <c r="C18" s="16"/>
      <c r="D18" s="24"/>
      <c r="E18" s="36"/>
      <c r="F18" s="24"/>
      <c r="G18" s="23" t="str">
        <f aca="false">IF(OR(D18="",D18=0),"",F18/D18)</f>
        <v/>
      </c>
      <c r="H18" s="23" t="str">
        <f aca="false">IF(D18="","",'Product Pricing'!$P$5)</f>
        <v/>
      </c>
      <c r="I18" s="21" t="str">
        <f aca="false">IF(D18="","",'Product Pricing'!$N$5)</f>
        <v/>
      </c>
      <c r="J18" s="21" t="str">
        <f aca="false">IF(D18="","",E18*I18-D18)</f>
        <v/>
      </c>
      <c r="K18" s="42" t="str">
        <f aca="false">IF(OR(D18="",D18=0),"",IF(NOT(ISNUMBER(H18)),"Check product pricing",IF(G18&gt;=H18,"Keep: profitable","Cut or fix: losing money")))</f>
        <v/>
      </c>
      <c r="L18" s="1"/>
      <c r="M18" s="1"/>
    </row>
    <row r="19" customFormat="false" ht="15" hidden="false" customHeight="false" outlineLevel="0" collapsed="false">
      <c r="A19" s="17"/>
      <c r="B19" s="16"/>
      <c r="C19" s="16"/>
      <c r="D19" s="24"/>
      <c r="E19" s="36"/>
      <c r="F19" s="24"/>
      <c r="G19" s="23" t="str">
        <f aca="false">IF(OR(D19="",D19=0),"",F19/D19)</f>
        <v/>
      </c>
      <c r="H19" s="23" t="str">
        <f aca="false">IF(D19="","",'Product Pricing'!$P$5)</f>
        <v/>
      </c>
      <c r="I19" s="21" t="str">
        <f aca="false">IF(D19="","",'Product Pricing'!$N$5)</f>
        <v/>
      </c>
      <c r="J19" s="21" t="str">
        <f aca="false">IF(D19="","",E19*I19-D19)</f>
        <v/>
      </c>
      <c r="K19" s="42" t="str">
        <f aca="false">IF(OR(D19="",D19=0),"",IF(NOT(ISNUMBER(H19)),"Check product pricing",IF(G19&gt;=H19,"Keep: profitable","Cut or fix: losing money")))</f>
        <v/>
      </c>
      <c r="L19" s="1"/>
      <c r="M19" s="1"/>
    </row>
    <row r="20" customFormat="false" ht="15" hidden="false" customHeight="false" outlineLevel="0" collapsed="false">
      <c r="A20" s="17"/>
      <c r="B20" s="16"/>
      <c r="C20" s="16"/>
      <c r="D20" s="24"/>
      <c r="E20" s="36"/>
      <c r="F20" s="24"/>
      <c r="G20" s="23" t="str">
        <f aca="false">IF(OR(D20="",D20=0),"",F20/D20)</f>
        <v/>
      </c>
      <c r="H20" s="23" t="str">
        <f aca="false">IF(D20="","",'Product Pricing'!$P$5)</f>
        <v/>
      </c>
      <c r="I20" s="21" t="str">
        <f aca="false">IF(D20="","",'Product Pricing'!$N$5)</f>
        <v/>
      </c>
      <c r="J20" s="21" t="str">
        <f aca="false">IF(D20="","",E20*I20-D20)</f>
        <v/>
      </c>
      <c r="K20" s="42" t="str">
        <f aca="false">IF(OR(D20="",D20=0),"",IF(NOT(ISNUMBER(H20)),"Check product pricing",IF(G20&gt;=H20,"Keep: profitable","Cut or fix: losing money")))</f>
        <v/>
      </c>
      <c r="L20" s="1"/>
      <c r="M20" s="1"/>
    </row>
    <row r="21" customFormat="false" ht="15" hidden="false" customHeight="false" outlineLevel="0" collapsed="false">
      <c r="A21" s="17"/>
      <c r="B21" s="16"/>
      <c r="C21" s="16"/>
      <c r="D21" s="24"/>
      <c r="E21" s="36"/>
      <c r="F21" s="24"/>
      <c r="G21" s="23" t="str">
        <f aca="false">IF(OR(D21="",D21=0),"",F21/D21)</f>
        <v/>
      </c>
      <c r="H21" s="23" t="str">
        <f aca="false">IF(D21="","",'Product Pricing'!$P$5)</f>
        <v/>
      </c>
      <c r="I21" s="21" t="str">
        <f aca="false">IF(D21="","",'Product Pricing'!$N$5)</f>
        <v/>
      </c>
      <c r="J21" s="21" t="str">
        <f aca="false">IF(D21="","",E21*I21-D21)</f>
        <v/>
      </c>
      <c r="K21" s="42" t="str">
        <f aca="false">IF(OR(D21="",D21=0),"",IF(NOT(ISNUMBER(H21)),"Check product pricing",IF(G21&gt;=H21,"Keep: profitable","Cut or fix: losing money")))</f>
        <v/>
      </c>
      <c r="L21" s="1"/>
      <c r="M21" s="1"/>
    </row>
    <row r="22" customFormat="false" ht="15" hidden="false" customHeight="false" outlineLevel="0" collapsed="false">
      <c r="A22" s="17"/>
      <c r="B22" s="16"/>
      <c r="C22" s="16"/>
      <c r="D22" s="24"/>
      <c r="E22" s="36"/>
      <c r="F22" s="24"/>
      <c r="G22" s="23" t="str">
        <f aca="false">IF(OR(D22="",D22=0),"",F22/D22)</f>
        <v/>
      </c>
      <c r="H22" s="23" t="str">
        <f aca="false">IF(D22="","",'Product Pricing'!$P$5)</f>
        <v/>
      </c>
      <c r="I22" s="21" t="str">
        <f aca="false">IF(D22="","",'Product Pricing'!$N$5)</f>
        <v/>
      </c>
      <c r="J22" s="21" t="str">
        <f aca="false">IF(D22="","",E22*I22-D22)</f>
        <v/>
      </c>
      <c r="K22" s="42" t="str">
        <f aca="false">IF(OR(D22="",D22=0),"",IF(NOT(ISNUMBER(H22)),"Check product pricing",IF(G22&gt;=H22,"Keep: profitable","Cut or fix: losing money")))</f>
        <v/>
      </c>
      <c r="L22" s="1"/>
      <c r="M22" s="1"/>
    </row>
    <row r="23" customFormat="false" ht="15" hidden="false" customHeight="false" outlineLevel="0" collapsed="false">
      <c r="A23" s="17"/>
      <c r="B23" s="16"/>
      <c r="C23" s="16"/>
      <c r="D23" s="24"/>
      <c r="E23" s="36"/>
      <c r="F23" s="24"/>
      <c r="G23" s="23" t="str">
        <f aca="false">IF(OR(D23="",D23=0),"",F23/D23)</f>
        <v/>
      </c>
      <c r="H23" s="23" t="str">
        <f aca="false">IF(D23="","",'Product Pricing'!$P$5)</f>
        <v/>
      </c>
      <c r="I23" s="21" t="str">
        <f aca="false">IF(D23="","",'Product Pricing'!$N$5)</f>
        <v/>
      </c>
      <c r="J23" s="21" t="str">
        <f aca="false">IF(D23="","",E23*I23-D23)</f>
        <v/>
      </c>
      <c r="K23" s="42" t="str">
        <f aca="false">IF(OR(D23="",D23=0),"",IF(NOT(ISNUMBER(H23)),"Check product pricing",IF(G23&gt;=H23,"Keep: profitable","Cut or fix: losing money")))</f>
        <v/>
      </c>
      <c r="L23" s="1"/>
      <c r="M23" s="1"/>
    </row>
    <row r="24" customFormat="false" ht="15" hidden="false" customHeight="false" outlineLevel="0" collapsed="false">
      <c r="A24" s="17"/>
      <c r="B24" s="16"/>
      <c r="C24" s="16"/>
      <c r="D24" s="24"/>
      <c r="E24" s="36"/>
      <c r="F24" s="24"/>
      <c r="G24" s="23" t="str">
        <f aca="false">IF(OR(D24="",D24=0),"",F24/D24)</f>
        <v/>
      </c>
      <c r="H24" s="23" t="str">
        <f aca="false">IF(D24="","",'Product Pricing'!$P$5)</f>
        <v/>
      </c>
      <c r="I24" s="21" t="str">
        <f aca="false">IF(D24="","",'Product Pricing'!$N$5)</f>
        <v/>
      </c>
      <c r="J24" s="21" t="str">
        <f aca="false">IF(D24="","",E24*I24-D24)</f>
        <v/>
      </c>
      <c r="K24" s="42" t="str">
        <f aca="false">IF(OR(D24="",D24=0),"",IF(NOT(ISNUMBER(H24)),"Check product pricing",IF(G24&gt;=H24,"Keep: profitable","Cut or fix: losing money")))</f>
        <v/>
      </c>
      <c r="L24" s="1"/>
      <c r="M24" s="1"/>
    </row>
    <row r="25" customFormat="false" ht="15" hidden="false" customHeight="false" outlineLevel="0" collapsed="false">
      <c r="A25" s="17"/>
      <c r="B25" s="16"/>
      <c r="C25" s="16"/>
      <c r="D25" s="24"/>
      <c r="E25" s="36"/>
      <c r="F25" s="24"/>
      <c r="G25" s="23" t="str">
        <f aca="false">IF(OR(D25="",D25=0),"",F25/D25)</f>
        <v/>
      </c>
      <c r="H25" s="23" t="str">
        <f aca="false">IF(D25="","",'Product Pricing'!$P$5)</f>
        <v/>
      </c>
      <c r="I25" s="21" t="str">
        <f aca="false">IF(D25="","",'Product Pricing'!$N$5)</f>
        <v/>
      </c>
      <c r="J25" s="21" t="str">
        <f aca="false">IF(D25="","",E25*I25-D25)</f>
        <v/>
      </c>
      <c r="K25" s="42" t="str">
        <f aca="false">IF(OR(D25="",D25=0),"",IF(NOT(ISNUMBER(H25)),"Check product pricing",IF(G25&gt;=H25,"Keep: profitable","Cut or fix: losing money")))</f>
        <v/>
      </c>
      <c r="L25" s="1"/>
      <c r="M25" s="1"/>
    </row>
    <row r="26" customFormat="false" ht="15" hidden="false" customHeight="false" outlineLevel="0" collapsed="false">
      <c r="A26" s="17"/>
      <c r="B26" s="16"/>
      <c r="C26" s="16"/>
      <c r="D26" s="24"/>
      <c r="E26" s="36"/>
      <c r="F26" s="24"/>
      <c r="G26" s="23" t="str">
        <f aca="false">IF(OR(D26="",D26=0),"",F26/D26)</f>
        <v/>
      </c>
      <c r="H26" s="23" t="str">
        <f aca="false">IF(D26="","",'Product Pricing'!$P$5)</f>
        <v/>
      </c>
      <c r="I26" s="21" t="str">
        <f aca="false">IF(D26="","",'Product Pricing'!$N$5)</f>
        <v/>
      </c>
      <c r="J26" s="21" t="str">
        <f aca="false">IF(D26="","",E26*I26-D26)</f>
        <v/>
      </c>
      <c r="K26" s="42" t="str">
        <f aca="false">IF(OR(D26="",D26=0),"",IF(NOT(ISNUMBER(H26)),"Check product pricing",IF(G26&gt;=H26,"Keep: profitable","Cut or fix: losing money")))</f>
        <v/>
      </c>
      <c r="L26" s="1"/>
      <c r="M26" s="1"/>
    </row>
    <row r="27" customFormat="false" ht="15" hidden="false" customHeight="false" outlineLevel="0" collapsed="false">
      <c r="A27" s="17"/>
      <c r="B27" s="16"/>
      <c r="C27" s="16"/>
      <c r="D27" s="24"/>
      <c r="E27" s="36"/>
      <c r="F27" s="24"/>
      <c r="G27" s="23" t="str">
        <f aca="false">IF(OR(D27="",D27=0),"",F27/D27)</f>
        <v/>
      </c>
      <c r="H27" s="23" t="str">
        <f aca="false">IF(D27="","",'Product Pricing'!$P$5)</f>
        <v/>
      </c>
      <c r="I27" s="21" t="str">
        <f aca="false">IF(D27="","",'Product Pricing'!$N$5)</f>
        <v/>
      </c>
      <c r="J27" s="21" t="str">
        <f aca="false">IF(D27="","",E27*I27-D27)</f>
        <v/>
      </c>
      <c r="K27" s="42" t="str">
        <f aca="false">IF(OR(D27="",D27=0),"",IF(NOT(ISNUMBER(H27)),"Check product pricing",IF(G27&gt;=H27,"Keep: profitable","Cut or fix: losing money")))</f>
        <v/>
      </c>
      <c r="L27" s="1"/>
      <c r="M27" s="1"/>
    </row>
    <row r="28" customFormat="false" ht="15" hidden="false" customHeight="false" outlineLevel="0" collapsed="false">
      <c r="A28" s="17"/>
      <c r="B28" s="16"/>
      <c r="C28" s="16"/>
      <c r="D28" s="24"/>
      <c r="E28" s="36"/>
      <c r="F28" s="24"/>
      <c r="G28" s="23" t="str">
        <f aca="false">IF(OR(D28="",D28=0),"",F28/D28)</f>
        <v/>
      </c>
      <c r="H28" s="23" t="str">
        <f aca="false">IF(D28="","",'Product Pricing'!$P$5)</f>
        <v/>
      </c>
      <c r="I28" s="21" t="str">
        <f aca="false">IF(D28="","",'Product Pricing'!$N$5)</f>
        <v/>
      </c>
      <c r="J28" s="21" t="str">
        <f aca="false">IF(D28="","",E28*I28-D28)</f>
        <v/>
      </c>
      <c r="K28" s="42" t="str">
        <f aca="false">IF(OR(D28="",D28=0),"",IF(NOT(ISNUMBER(H28)),"Check product pricing",IF(G28&gt;=H28,"Keep: profitable","Cut or fix: losing money")))</f>
        <v/>
      </c>
      <c r="L28" s="1"/>
      <c r="M28" s="1"/>
    </row>
    <row r="29" customFormat="false" ht="15" hidden="false" customHeight="false" outlineLevel="0" collapsed="false">
      <c r="A29" s="17"/>
      <c r="B29" s="16"/>
      <c r="C29" s="16"/>
      <c r="D29" s="24"/>
      <c r="E29" s="36"/>
      <c r="F29" s="24"/>
      <c r="G29" s="23" t="str">
        <f aca="false">IF(OR(D29="",D29=0),"",F29/D29)</f>
        <v/>
      </c>
      <c r="H29" s="23" t="str">
        <f aca="false">IF(D29="","",'Product Pricing'!$P$5)</f>
        <v/>
      </c>
      <c r="I29" s="21" t="str">
        <f aca="false">IF(D29="","",'Product Pricing'!$N$5)</f>
        <v/>
      </c>
      <c r="J29" s="21" t="str">
        <f aca="false">IF(D29="","",E29*I29-D29)</f>
        <v/>
      </c>
      <c r="K29" s="42" t="str">
        <f aca="false">IF(OR(D29="",D29=0),"",IF(NOT(ISNUMBER(H29)),"Check product pricing",IF(G29&gt;=H29,"Keep: profitable","Cut or fix: losing money")))</f>
        <v/>
      </c>
      <c r="L29" s="1"/>
      <c r="M29" s="1"/>
    </row>
    <row r="30" customFormat="false" ht="15" hidden="false" customHeight="false" outlineLevel="0" collapsed="false">
      <c r="A30" s="17"/>
      <c r="B30" s="16"/>
      <c r="C30" s="16"/>
      <c r="D30" s="24"/>
      <c r="E30" s="36"/>
      <c r="F30" s="24"/>
      <c r="G30" s="23" t="str">
        <f aca="false">IF(OR(D30="",D30=0),"",F30/D30)</f>
        <v/>
      </c>
      <c r="H30" s="23" t="str">
        <f aca="false">IF(D30="","",'Product Pricing'!$P$5)</f>
        <v/>
      </c>
      <c r="I30" s="21" t="str">
        <f aca="false">IF(D30="","",'Product Pricing'!$N$5)</f>
        <v/>
      </c>
      <c r="J30" s="21" t="str">
        <f aca="false">IF(D30="","",E30*I30-D30)</f>
        <v/>
      </c>
      <c r="K30" s="42" t="str">
        <f aca="false">IF(OR(D30="",D30=0),"",IF(NOT(ISNUMBER(H30)),"Check product pricing",IF(G30&gt;=H30,"Keep: profitable","Cut or fix: losing money")))</f>
        <v/>
      </c>
      <c r="L30" s="1"/>
      <c r="M30" s="1"/>
    </row>
    <row r="31" customFormat="false" ht="15" hidden="false" customHeight="false" outlineLevel="0" collapsed="false">
      <c r="A31" s="17"/>
      <c r="B31" s="16"/>
      <c r="C31" s="16"/>
      <c r="D31" s="24"/>
      <c r="E31" s="36"/>
      <c r="F31" s="24"/>
      <c r="G31" s="23" t="str">
        <f aca="false">IF(OR(D31="",D31=0),"",F31/D31)</f>
        <v/>
      </c>
      <c r="H31" s="23" t="str">
        <f aca="false">IF(D31="","",'Product Pricing'!$P$5)</f>
        <v/>
      </c>
      <c r="I31" s="21" t="str">
        <f aca="false">IF(D31="","",'Product Pricing'!$N$5)</f>
        <v/>
      </c>
      <c r="J31" s="21" t="str">
        <f aca="false">IF(D31="","",E31*I31-D31)</f>
        <v/>
      </c>
      <c r="K31" s="42" t="str">
        <f aca="false">IF(OR(D31="",D31=0),"",IF(NOT(ISNUMBER(H31)),"Check product pricing",IF(G31&gt;=H31,"Keep: profitable","Cut or fix: losing money")))</f>
        <v/>
      </c>
      <c r="L31" s="1"/>
      <c r="M31" s="1"/>
    </row>
    <row r="32" customFormat="false" ht="15" hidden="false" customHeight="false" outlineLevel="0" collapsed="false">
      <c r="A32" s="17"/>
      <c r="B32" s="16"/>
      <c r="C32" s="16"/>
      <c r="D32" s="24"/>
      <c r="E32" s="36"/>
      <c r="F32" s="24"/>
      <c r="G32" s="23" t="str">
        <f aca="false">IF(OR(D32="",D32=0),"",F32/D32)</f>
        <v/>
      </c>
      <c r="H32" s="23" t="str">
        <f aca="false">IF(D32="","",'Product Pricing'!$P$5)</f>
        <v/>
      </c>
      <c r="I32" s="21" t="str">
        <f aca="false">IF(D32="","",'Product Pricing'!$N$5)</f>
        <v/>
      </c>
      <c r="J32" s="21" t="str">
        <f aca="false">IF(D32="","",E32*I32-D32)</f>
        <v/>
      </c>
      <c r="K32" s="42" t="str">
        <f aca="false">IF(OR(D32="",D32=0),"",IF(NOT(ISNUMBER(H32)),"Check product pricing",IF(G32&gt;=H32,"Keep: profitable","Cut or fix: losing money")))</f>
        <v/>
      </c>
      <c r="L32" s="1"/>
      <c r="M32" s="1"/>
    </row>
    <row r="33" customFormat="false" ht="15" hidden="false" customHeight="false" outlineLevel="0" collapsed="false">
      <c r="A33" s="17"/>
      <c r="B33" s="16"/>
      <c r="C33" s="16"/>
      <c r="D33" s="24"/>
      <c r="E33" s="36"/>
      <c r="F33" s="24"/>
      <c r="G33" s="23" t="str">
        <f aca="false">IF(OR(D33="",D33=0),"",F33/D33)</f>
        <v/>
      </c>
      <c r="H33" s="23" t="str">
        <f aca="false">IF(D33="","",'Product Pricing'!$P$5)</f>
        <v/>
      </c>
      <c r="I33" s="21" t="str">
        <f aca="false">IF(D33="","",'Product Pricing'!$N$5)</f>
        <v/>
      </c>
      <c r="J33" s="21" t="str">
        <f aca="false">IF(D33="","",E33*I33-D33)</f>
        <v/>
      </c>
      <c r="K33" s="42" t="str">
        <f aca="false">IF(OR(D33="",D33=0),"",IF(NOT(ISNUMBER(H33)),"Check product pricing",IF(G33&gt;=H33,"Keep: profitable","Cut or fix: losing money")))</f>
        <v/>
      </c>
      <c r="L33" s="1"/>
      <c r="M33" s="1"/>
    </row>
    <row r="34" customFormat="false" ht="15" hidden="false" customHeight="false" outlineLevel="0" collapsed="false">
      <c r="A34" s="17"/>
      <c r="B34" s="16"/>
      <c r="C34" s="16"/>
      <c r="D34" s="24"/>
      <c r="E34" s="36"/>
      <c r="F34" s="24"/>
      <c r="G34" s="23" t="str">
        <f aca="false">IF(OR(D34="",D34=0),"",F34/D34)</f>
        <v/>
      </c>
      <c r="H34" s="23" t="str">
        <f aca="false">IF(D34="","",'Product Pricing'!$P$5)</f>
        <v/>
      </c>
      <c r="I34" s="21" t="str">
        <f aca="false">IF(D34="","",'Product Pricing'!$N$5)</f>
        <v/>
      </c>
      <c r="J34" s="21" t="str">
        <f aca="false">IF(D34="","",E34*I34-D34)</f>
        <v/>
      </c>
      <c r="K34" s="42" t="str">
        <f aca="false">IF(OR(D34="",D34=0),"",IF(NOT(ISNUMBER(H34)),"Check product pricing",IF(G34&gt;=H34,"Keep: profitable","Cut or fix: losing money")))</f>
        <v/>
      </c>
      <c r="L34" s="1"/>
      <c r="M34" s="1"/>
    </row>
  </sheetData>
  <conditionalFormatting sqref="K5:K34">
    <cfRule type="expression" priority="2" aboveAverage="0" equalAverage="0" bottom="0" percent="0" rank="0" text="" dxfId="0">
      <formula>LEFT(K5,4)="Keep"</formula>
    </cfRule>
    <cfRule type="expression" priority="3" aboveAverage="0" equalAverage="0" bottom="0" percent="0" rank="0" text="" dxfId="1">
      <formula>LEFT(K5,3)="Cut"</formula>
    </cfRule>
  </conditionalFormatting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&amp;R&amp;"Arial,Regular"&amp;9 Wrench &amp;&amp; Wallet</oddHeader>
    <oddFooter>&amp;L&amp;"Arial,Regular"&amp;8 wrenchandwallet.com&amp;R&amp;"Arial,Regular"&amp;8 Page &amp;P of &amp;N</oddFooter>
  </headerFooter>
  <drawing r:id="rId1"/>
  <picture r:id="rIdBg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28"/>
    <col collapsed="false" customWidth="true" hidden="false" outlineLevel="0" max="4" min="4" style="0" width="12"/>
    <col collapsed="false" customWidth="true" hidden="false" outlineLevel="0" max="5" min="5" style="0" width="13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13"/>
    <col collapsed="false" customWidth="true" hidden="false" outlineLevel="0" max="9" min="9" style="0" width="16"/>
    <col collapsed="false" customWidth="true" hidden="false" outlineLevel="0" max="10" min="10" style="0" width="12"/>
    <col collapsed="false" customWidth="true" hidden="false" outlineLevel="0" max="11" min="11" style="0" width="9"/>
    <col collapsed="false" customWidth="true" hidden="false" outlineLevel="0" max="12" min="12" style="0" width="30"/>
  </cols>
  <sheetData>
    <row r="1" customFormat="false" ht="42" hidden="false" customHeight="true" outlineLevel="0" collapsed="false">
      <c r="A1" s="2" t="s">
        <v>13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customFormat="false" ht="15" hidden="false" customHeight="false" outlineLevel="0" collapsed="false">
      <c r="A2" s="3" t="s">
        <v>166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31.5" hidden="false" customHeight="true" outlineLevel="0" collapsed="false">
      <c r="A4" s="13" t="s">
        <v>167</v>
      </c>
      <c r="B4" s="13" t="s">
        <v>168</v>
      </c>
      <c r="C4" s="13" t="s">
        <v>169</v>
      </c>
      <c r="D4" s="13" t="s">
        <v>170</v>
      </c>
      <c r="E4" s="13" t="s">
        <v>171</v>
      </c>
      <c r="F4" s="13" t="s">
        <v>172</v>
      </c>
      <c r="G4" s="13" t="s">
        <v>173</v>
      </c>
      <c r="H4" s="13" t="s">
        <v>174</v>
      </c>
      <c r="I4" s="13" t="s">
        <v>175</v>
      </c>
      <c r="J4" s="13" t="s">
        <v>176</v>
      </c>
      <c r="K4" s="13" t="s">
        <v>177</v>
      </c>
      <c r="L4" s="13" t="s">
        <v>34</v>
      </c>
    </row>
    <row r="5" customFormat="false" ht="15" hidden="false" customHeight="false" outlineLevel="0" collapsed="false">
      <c r="A5" s="18" t="s">
        <v>178</v>
      </c>
      <c r="B5" s="18" t="s">
        <v>179</v>
      </c>
      <c r="C5" s="18" t="s">
        <v>180</v>
      </c>
      <c r="D5" s="41" t="n">
        <v>46296</v>
      </c>
      <c r="E5" s="41" t="n">
        <v>46296</v>
      </c>
      <c r="F5" s="18" t="s">
        <v>181</v>
      </c>
      <c r="G5" s="18" t="s">
        <v>182</v>
      </c>
      <c r="H5" s="18" t="s">
        <v>37</v>
      </c>
      <c r="I5" s="18" t="s">
        <v>183</v>
      </c>
      <c r="J5" s="41" t="n">
        <v>46298</v>
      </c>
      <c r="K5" s="30" t="n">
        <v>3</v>
      </c>
      <c r="L5" s="18" t="s">
        <v>184</v>
      </c>
    </row>
    <row r="6" customFormat="false" ht="15" hidden="false" customHeight="false" outlineLevel="0" collapsed="false">
      <c r="A6" s="16"/>
      <c r="B6" s="16"/>
      <c r="C6" s="16"/>
      <c r="D6" s="17"/>
      <c r="E6" s="17"/>
      <c r="F6" s="16"/>
      <c r="G6" s="16"/>
      <c r="H6" s="16"/>
      <c r="I6" s="16"/>
      <c r="J6" s="17"/>
      <c r="K6" s="36"/>
      <c r="L6" s="16"/>
    </row>
    <row r="7" customFormat="false" ht="15" hidden="false" customHeight="false" outlineLevel="0" collapsed="false">
      <c r="A7" s="16"/>
      <c r="B7" s="16"/>
      <c r="C7" s="16"/>
      <c r="D7" s="17"/>
      <c r="E7" s="17"/>
      <c r="F7" s="16"/>
      <c r="G7" s="16"/>
      <c r="H7" s="16"/>
      <c r="I7" s="16"/>
      <c r="J7" s="17"/>
      <c r="K7" s="36"/>
      <c r="L7" s="16"/>
    </row>
    <row r="8" customFormat="false" ht="15" hidden="false" customHeight="false" outlineLevel="0" collapsed="false">
      <c r="A8" s="16"/>
      <c r="B8" s="16"/>
      <c r="C8" s="16"/>
      <c r="D8" s="17"/>
      <c r="E8" s="17"/>
      <c r="F8" s="16"/>
      <c r="G8" s="16"/>
      <c r="H8" s="16"/>
      <c r="I8" s="16"/>
      <c r="J8" s="17"/>
      <c r="K8" s="36"/>
      <c r="L8" s="16"/>
    </row>
    <row r="9" customFormat="false" ht="15" hidden="false" customHeight="false" outlineLevel="0" collapsed="false">
      <c r="A9" s="16"/>
      <c r="B9" s="16"/>
      <c r="C9" s="16"/>
      <c r="D9" s="17"/>
      <c r="E9" s="17"/>
      <c r="F9" s="16"/>
      <c r="G9" s="16"/>
      <c r="H9" s="16"/>
      <c r="I9" s="16"/>
      <c r="J9" s="17"/>
      <c r="K9" s="36"/>
      <c r="L9" s="16"/>
    </row>
    <row r="10" customFormat="false" ht="15" hidden="false" customHeight="false" outlineLevel="0" collapsed="false">
      <c r="A10" s="16"/>
      <c r="B10" s="16"/>
      <c r="C10" s="16"/>
      <c r="D10" s="17"/>
      <c r="E10" s="17"/>
      <c r="F10" s="16"/>
      <c r="G10" s="16"/>
      <c r="H10" s="16"/>
      <c r="I10" s="16"/>
      <c r="J10" s="17"/>
      <c r="K10" s="36"/>
      <c r="L10" s="16"/>
    </row>
    <row r="11" customFormat="false" ht="15" hidden="false" customHeight="false" outlineLevel="0" collapsed="false">
      <c r="A11" s="16"/>
      <c r="B11" s="16"/>
      <c r="C11" s="16"/>
      <c r="D11" s="17"/>
      <c r="E11" s="17"/>
      <c r="F11" s="16"/>
      <c r="G11" s="16"/>
      <c r="H11" s="16"/>
      <c r="I11" s="16"/>
      <c r="J11" s="17"/>
      <c r="K11" s="36"/>
      <c r="L11" s="16"/>
    </row>
    <row r="12" customFormat="false" ht="15" hidden="false" customHeight="false" outlineLevel="0" collapsed="false">
      <c r="A12" s="16"/>
      <c r="B12" s="16"/>
      <c r="C12" s="16"/>
      <c r="D12" s="17"/>
      <c r="E12" s="17"/>
      <c r="F12" s="16"/>
      <c r="G12" s="16"/>
      <c r="H12" s="16"/>
      <c r="I12" s="16"/>
      <c r="J12" s="17"/>
      <c r="K12" s="36"/>
      <c r="L12" s="16"/>
    </row>
    <row r="13" customFormat="false" ht="15" hidden="false" customHeight="false" outlineLevel="0" collapsed="false">
      <c r="A13" s="16"/>
      <c r="B13" s="16"/>
      <c r="C13" s="16"/>
      <c r="D13" s="17"/>
      <c r="E13" s="17"/>
      <c r="F13" s="16"/>
      <c r="G13" s="16"/>
      <c r="H13" s="16"/>
      <c r="I13" s="16"/>
      <c r="J13" s="17"/>
      <c r="K13" s="36"/>
      <c r="L13" s="16"/>
    </row>
    <row r="14" customFormat="false" ht="15" hidden="false" customHeight="false" outlineLevel="0" collapsed="false">
      <c r="A14" s="16"/>
      <c r="B14" s="16"/>
      <c r="C14" s="16"/>
      <c r="D14" s="17"/>
      <c r="E14" s="17"/>
      <c r="F14" s="16"/>
      <c r="G14" s="16"/>
      <c r="H14" s="16"/>
      <c r="I14" s="16"/>
      <c r="J14" s="17"/>
      <c r="K14" s="36"/>
      <c r="L14" s="16"/>
    </row>
    <row r="15" customFormat="false" ht="15" hidden="false" customHeight="false" outlineLevel="0" collapsed="false">
      <c r="A15" s="16"/>
      <c r="B15" s="16"/>
      <c r="C15" s="16"/>
      <c r="D15" s="17"/>
      <c r="E15" s="17"/>
      <c r="F15" s="16"/>
      <c r="G15" s="16"/>
      <c r="H15" s="16"/>
      <c r="I15" s="16"/>
      <c r="J15" s="17"/>
      <c r="K15" s="36"/>
      <c r="L15" s="16"/>
    </row>
    <row r="16" customFormat="false" ht="15" hidden="false" customHeight="false" outlineLevel="0" collapsed="false">
      <c r="A16" s="16"/>
      <c r="B16" s="16"/>
      <c r="C16" s="16"/>
      <c r="D16" s="17"/>
      <c r="E16" s="17"/>
      <c r="F16" s="16"/>
      <c r="G16" s="16"/>
      <c r="H16" s="16"/>
      <c r="I16" s="16"/>
      <c r="J16" s="17"/>
      <c r="K16" s="36"/>
      <c r="L16" s="16"/>
    </row>
    <row r="17" customFormat="false" ht="15" hidden="false" customHeight="false" outlineLevel="0" collapsed="false">
      <c r="A17" s="16"/>
      <c r="B17" s="16"/>
      <c r="C17" s="16"/>
      <c r="D17" s="17"/>
      <c r="E17" s="17"/>
      <c r="F17" s="16"/>
      <c r="G17" s="16"/>
      <c r="H17" s="16"/>
      <c r="I17" s="16"/>
      <c r="J17" s="17"/>
      <c r="K17" s="36"/>
      <c r="L17" s="16"/>
    </row>
    <row r="18" customFormat="false" ht="15" hidden="false" customHeight="false" outlineLevel="0" collapsed="false">
      <c r="A18" s="16"/>
      <c r="B18" s="16"/>
      <c r="C18" s="16"/>
      <c r="D18" s="17"/>
      <c r="E18" s="17"/>
      <c r="F18" s="16"/>
      <c r="G18" s="16"/>
      <c r="H18" s="16"/>
      <c r="I18" s="16"/>
      <c r="J18" s="17"/>
      <c r="K18" s="36"/>
      <c r="L18" s="16"/>
    </row>
    <row r="19" customFormat="false" ht="15" hidden="false" customHeight="false" outlineLevel="0" collapsed="false">
      <c r="A19" s="16"/>
      <c r="B19" s="16"/>
      <c r="C19" s="16"/>
      <c r="D19" s="17"/>
      <c r="E19" s="17"/>
      <c r="F19" s="16"/>
      <c r="G19" s="16"/>
      <c r="H19" s="16"/>
      <c r="I19" s="16"/>
      <c r="J19" s="17"/>
      <c r="K19" s="36"/>
      <c r="L19" s="16"/>
    </row>
    <row r="20" customFormat="false" ht="15" hidden="false" customHeight="false" outlineLevel="0" collapsed="false">
      <c r="A20" s="16"/>
      <c r="B20" s="16"/>
      <c r="C20" s="16"/>
      <c r="D20" s="17"/>
      <c r="E20" s="17"/>
      <c r="F20" s="16"/>
      <c r="G20" s="16"/>
      <c r="H20" s="16"/>
      <c r="I20" s="16"/>
      <c r="J20" s="17"/>
      <c r="K20" s="36"/>
      <c r="L20" s="16"/>
    </row>
    <row r="21" customFormat="false" ht="15" hidden="false" customHeight="false" outlineLevel="0" collapsed="false">
      <c r="A21" s="16"/>
      <c r="B21" s="16"/>
      <c r="C21" s="16"/>
      <c r="D21" s="17"/>
      <c r="E21" s="17"/>
      <c r="F21" s="16"/>
      <c r="G21" s="16"/>
      <c r="H21" s="16"/>
      <c r="I21" s="16"/>
      <c r="J21" s="17"/>
      <c r="K21" s="36"/>
      <c r="L21" s="16"/>
    </row>
    <row r="22" customFormat="false" ht="15" hidden="false" customHeight="false" outlineLevel="0" collapsed="false">
      <c r="A22" s="16"/>
      <c r="B22" s="16"/>
      <c r="C22" s="16"/>
      <c r="D22" s="17"/>
      <c r="E22" s="17"/>
      <c r="F22" s="16"/>
      <c r="G22" s="16"/>
      <c r="H22" s="16"/>
      <c r="I22" s="16"/>
      <c r="J22" s="17"/>
      <c r="K22" s="36"/>
      <c r="L22" s="16"/>
    </row>
    <row r="23" customFormat="false" ht="15" hidden="false" customHeight="false" outlineLevel="0" collapsed="false">
      <c r="A23" s="16"/>
      <c r="B23" s="16"/>
      <c r="C23" s="16"/>
      <c r="D23" s="17"/>
      <c r="E23" s="17"/>
      <c r="F23" s="16"/>
      <c r="G23" s="16"/>
      <c r="H23" s="16"/>
      <c r="I23" s="16"/>
      <c r="J23" s="17"/>
      <c r="K23" s="36"/>
      <c r="L23" s="16"/>
    </row>
    <row r="24" customFormat="false" ht="15" hidden="false" customHeight="false" outlineLevel="0" collapsed="false">
      <c r="A24" s="16"/>
      <c r="B24" s="16"/>
      <c r="C24" s="16"/>
      <c r="D24" s="17"/>
      <c r="E24" s="17"/>
      <c r="F24" s="16"/>
      <c r="G24" s="16"/>
      <c r="H24" s="16"/>
      <c r="I24" s="16"/>
      <c r="J24" s="17"/>
      <c r="K24" s="36"/>
      <c r="L24" s="16"/>
    </row>
    <row r="25" customFormat="false" ht="15" hidden="false" customHeight="false" outlineLevel="0" collapsed="false">
      <c r="A25" s="16"/>
      <c r="B25" s="16"/>
      <c r="C25" s="16"/>
      <c r="D25" s="17"/>
      <c r="E25" s="17"/>
      <c r="F25" s="16"/>
      <c r="G25" s="16"/>
      <c r="H25" s="16"/>
      <c r="I25" s="16"/>
      <c r="J25" s="17"/>
      <c r="K25" s="36"/>
      <c r="L25" s="16"/>
    </row>
    <row r="26" customFormat="false" ht="15" hidden="false" customHeight="false" outlineLevel="0" collapsed="false">
      <c r="A26" s="16"/>
      <c r="B26" s="16"/>
      <c r="C26" s="16"/>
      <c r="D26" s="17"/>
      <c r="E26" s="17"/>
      <c r="F26" s="16"/>
      <c r="G26" s="16"/>
      <c r="H26" s="16"/>
      <c r="I26" s="16"/>
      <c r="J26" s="17"/>
      <c r="K26" s="36"/>
      <c r="L26" s="16"/>
    </row>
    <row r="27" customFormat="false" ht="15" hidden="false" customHeight="false" outlineLevel="0" collapsed="false">
      <c r="A27" s="16"/>
      <c r="B27" s="16"/>
      <c r="C27" s="16"/>
      <c r="D27" s="17"/>
      <c r="E27" s="17"/>
      <c r="F27" s="16"/>
      <c r="G27" s="16"/>
      <c r="H27" s="16"/>
      <c r="I27" s="16"/>
      <c r="J27" s="17"/>
      <c r="K27" s="36"/>
      <c r="L27" s="16"/>
    </row>
    <row r="28" customFormat="false" ht="15" hidden="false" customHeight="false" outlineLevel="0" collapsed="false">
      <c r="A28" s="16"/>
      <c r="B28" s="16"/>
      <c r="C28" s="16"/>
      <c r="D28" s="17"/>
      <c r="E28" s="17"/>
      <c r="F28" s="16"/>
      <c r="G28" s="16"/>
      <c r="H28" s="16"/>
      <c r="I28" s="16"/>
      <c r="J28" s="17"/>
      <c r="K28" s="36"/>
      <c r="L28" s="16"/>
    </row>
    <row r="29" customFormat="false" ht="15" hidden="false" customHeight="false" outlineLevel="0" collapsed="false">
      <c r="A29" s="16"/>
      <c r="B29" s="16"/>
      <c r="C29" s="16"/>
      <c r="D29" s="17"/>
      <c r="E29" s="17"/>
      <c r="F29" s="16"/>
      <c r="G29" s="16"/>
      <c r="H29" s="16"/>
      <c r="I29" s="16"/>
      <c r="J29" s="17"/>
      <c r="K29" s="36"/>
      <c r="L29" s="16"/>
    </row>
    <row r="30" customFormat="false" ht="15" hidden="false" customHeight="false" outlineLevel="0" collapsed="false">
      <c r="A30" s="16"/>
      <c r="B30" s="16"/>
      <c r="C30" s="16"/>
      <c r="D30" s="17"/>
      <c r="E30" s="17"/>
      <c r="F30" s="16"/>
      <c r="G30" s="16"/>
      <c r="H30" s="16"/>
      <c r="I30" s="16"/>
      <c r="J30" s="17"/>
      <c r="K30" s="36"/>
      <c r="L30" s="16"/>
    </row>
    <row r="31" customFormat="false" ht="15" hidden="false" customHeight="false" outlineLevel="0" collapsed="false">
      <c r="A31" s="16"/>
      <c r="B31" s="16"/>
      <c r="C31" s="16"/>
      <c r="D31" s="17"/>
      <c r="E31" s="17"/>
      <c r="F31" s="16"/>
      <c r="G31" s="16"/>
      <c r="H31" s="16"/>
      <c r="I31" s="16"/>
      <c r="J31" s="17"/>
      <c r="K31" s="36"/>
      <c r="L31" s="16"/>
    </row>
    <row r="32" customFormat="false" ht="15" hidden="false" customHeight="false" outlineLevel="0" collapsed="false">
      <c r="A32" s="16"/>
      <c r="B32" s="16"/>
      <c r="C32" s="16"/>
      <c r="D32" s="17"/>
      <c r="E32" s="17"/>
      <c r="F32" s="16"/>
      <c r="G32" s="16"/>
      <c r="H32" s="16"/>
      <c r="I32" s="16"/>
      <c r="J32" s="17"/>
      <c r="K32" s="36"/>
      <c r="L32" s="16"/>
    </row>
    <row r="33" customFormat="false" ht="15" hidden="false" customHeight="false" outlineLevel="0" collapsed="false">
      <c r="A33" s="16"/>
      <c r="B33" s="16"/>
      <c r="C33" s="16"/>
      <c r="D33" s="17"/>
      <c r="E33" s="17"/>
      <c r="F33" s="16"/>
      <c r="G33" s="16"/>
      <c r="H33" s="16"/>
      <c r="I33" s="16"/>
      <c r="J33" s="17"/>
      <c r="K33" s="36"/>
      <c r="L33" s="16"/>
    </row>
    <row r="34" customFormat="false" ht="15" hidden="false" customHeight="false" outlineLevel="0" collapsed="false">
      <c r="A34" s="16"/>
      <c r="B34" s="16"/>
      <c r="C34" s="16"/>
      <c r="D34" s="17"/>
      <c r="E34" s="17"/>
      <c r="F34" s="16"/>
      <c r="G34" s="16"/>
      <c r="H34" s="16"/>
      <c r="I34" s="16"/>
      <c r="J34" s="17"/>
      <c r="K34" s="36"/>
      <c r="L34" s="16"/>
    </row>
    <row r="35" customFormat="false" ht="15" hidden="false" customHeight="false" outlineLevel="0" collapsed="false">
      <c r="A35" s="16"/>
      <c r="B35" s="16"/>
      <c r="C35" s="16"/>
      <c r="D35" s="17"/>
      <c r="E35" s="17"/>
      <c r="F35" s="16"/>
      <c r="G35" s="16"/>
      <c r="H35" s="16"/>
      <c r="I35" s="16"/>
      <c r="J35" s="17"/>
      <c r="K35" s="36"/>
      <c r="L35" s="16"/>
    </row>
    <row r="36" customFormat="false" ht="15" hidden="false" customHeight="false" outlineLevel="0" collapsed="false">
      <c r="A36" s="16"/>
      <c r="B36" s="16"/>
      <c r="C36" s="16"/>
      <c r="D36" s="17"/>
      <c r="E36" s="17"/>
      <c r="F36" s="16"/>
      <c r="G36" s="16"/>
      <c r="H36" s="16"/>
      <c r="I36" s="16"/>
      <c r="J36" s="17"/>
      <c r="K36" s="36"/>
      <c r="L36" s="16"/>
    </row>
    <row r="37" customFormat="false" ht="15" hidden="false" customHeight="false" outlineLevel="0" collapsed="false">
      <c r="A37" s="16"/>
      <c r="B37" s="16"/>
      <c r="C37" s="16"/>
      <c r="D37" s="17"/>
      <c r="E37" s="17"/>
      <c r="F37" s="16"/>
      <c r="G37" s="16"/>
      <c r="H37" s="16"/>
      <c r="I37" s="16"/>
      <c r="J37" s="17"/>
      <c r="K37" s="36"/>
      <c r="L37" s="16"/>
    </row>
    <row r="38" customFormat="false" ht="15" hidden="false" customHeight="false" outlineLevel="0" collapsed="false">
      <c r="A38" s="16"/>
      <c r="B38" s="16"/>
      <c r="C38" s="16"/>
      <c r="D38" s="17"/>
      <c r="E38" s="17"/>
      <c r="F38" s="16"/>
      <c r="G38" s="16"/>
      <c r="H38" s="16"/>
      <c r="I38" s="16"/>
      <c r="J38" s="17"/>
      <c r="K38" s="36"/>
      <c r="L38" s="16"/>
    </row>
    <row r="39" customFormat="false" ht="15" hidden="false" customHeight="false" outlineLevel="0" collapsed="false">
      <c r="A39" s="16"/>
      <c r="B39" s="16"/>
      <c r="C39" s="16"/>
      <c r="D39" s="17"/>
      <c r="E39" s="17"/>
      <c r="F39" s="16"/>
      <c r="G39" s="16"/>
      <c r="H39" s="16"/>
      <c r="I39" s="16"/>
      <c r="J39" s="17"/>
      <c r="K39" s="36"/>
      <c r="L39" s="16"/>
    </row>
    <row r="40" customFormat="false" ht="15" hidden="false" customHeight="false" outlineLevel="0" collapsed="false">
      <c r="A40" s="16"/>
      <c r="B40" s="16"/>
      <c r="C40" s="16"/>
      <c r="D40" s="17"/>
      <c r="E40" s="17"/>
      <c r="F40" s="16"/>
      <c r="G40" s="16"/>
      <c r="H40" s="16"/>
      <c r="I40" s="16"/>
      <c r="J40" s="17"/>
      <c r="K40" s="36"/>
      <c r="L40" s="16"/>
    </row>
    <row r="41" customFormat="false" ht="15" hidden="false" customHeight="false" outlineLevel="0" collapsed="false">
      <c r="A41" s="16"/>
      <c r="B41" s="16"/>
      <c r="C41" s="16"/>
      <c r="D41" s="17"/>
      <c r="E41" s="17"/>
      <c r="F41" s="16"/>
      <c r="G41" s="16"/>
      <c r="H41" s="16"/>
      <c r="I41" s="16"/>
      <c r="J41" s="17"/>
      <c r="K41" s="36"/>
      <c r="L41" s="16"/>
    </row>
    <row r="42" customFormat="false" ht="15" hidden="false" customHeight="false" outlineLevel="0" collapsed="false">
      <c r="A42" s="16"/>
      <c r="B42" s="16"/>
      <c r="C42" s="16"/>
      <c r="D42" s="17"/>
      <c r="E42" s="17"/>
      <c r="F42" s="16"/>
      <c r="G42" s="16"/>
      <c r="H42" s="16"/>
      <c r="I42" s="16"/>
      <c r="J42" s="17"/>
      <c r="K42" s="36"/>
      <c r="L42" s="16"/>
    </row>
    <row r="43" customFormat="false" ht="15" hidden="false" customHeight="false" outlineLevel="0" collapsed="false">
      <c r="A43" s="16"/>
      <c r="B43" s="16"/>
      <c r="C43" s="16"/>
      <c r="D43" s="17"/>
      <c r="E43" s="17"/>
      <c r="F43" s="16"/>
      <c r="G43" s="16"/>
      <c r="H43" s="16"/>
      <c r="I43" s="16"/>
      <c r="J43" s="17"/>
      <c r="K43" s="36"/>
      <c r="L43" s="16"/>
    </row>
    <row r="44" customFormat="false" ht="15" hidden="false" customHeight="false" outlineLevel="0" collapsed="false">
      <c r="A44" s="16"/>
      <c r="B44" s="16"/>
      <c r="C44" s="16"/>
      <c r="D44" s="17"/>
      <c r="E44" s="17"/>
      <c r="F44" s="16"/>
      <c r="G44" s="16"/>
      <c r="H44" s="16"/>
      <c r="I44" s="16"/>
      <c r="J44" s="17"/>
      <c r="K44" s="36"/>
      <c r="L44" s="16"/>
    </row>
    <row r="45" customFormat="false" ht="15" hidden="false" customHeight="false" outlineLevel="0" collapsed="false">
      <c r="A45" s="16"/>
      <c r="B45" s="16"/>
      <c r="C45" s="16"/>
      <c r="D45" s="17"/>
      <c r="E45" s="17"/>
      <c r="F45" s="16"/>
      <c r="G45" s="16"/>
      <c r="H45" s="16"/>
      <c r="I45" s="16"/>
      <c r="J45" s="17"/>
      <c r="K45" s="36"/>
      <c r="L45" s="16"/>
    </row>
    <row r="46" customFormat="false" ht="15" hidden="false" customHeight="false" outlineLevel="0" collapsed="false">
      <c r="A46" s="16"/>
      <c r="B46" s="16"/>
      <c r="C46" s="16"/>
      <c r="D46" s="17"/>
      <c r="E46" s="17"/>
      <c r="F46" s="16"/>
      <c r="G46" s="16"/>
      <c r="H46" s="16"/>
      <c r="I46" s="16"/>
      <c r="J46" s="17"/>
      <c r="K46" s="36"/>
      <c r="L46" s="16"/>
    </row>
    <row r="47" customFormat="false" ht="15" hidden="false" customHeight="false" outlineLevel="0" collapsed="false">
      <c r="A47" s="16"/>
      <c r="B47" s="16"/>
      <c r="C47" s="16"/>
      <c r="D47" s="17"/>
      <c r="E47" s="17"/>
      <c r="F47" s="16"/>
      <c r="G47" s="16"/>
      <c r="H47" s="16"/>
      <c r="I47" s="16"/>
      <c r="J47" s="17"/>
      <c r="K47" s="36"/>
      <c r="L47" s="16"/>
    </row>
    <row r="48" customFormat="false" ht="15" hidden="false" customHeight="false" outlineLevel="0" collapsed="false">
      <c r="A48" s="16"/>
      <c r="B48" s="16"/>
      <c r="C48" s="16"/>
      <c r="D48" s="17"/>
      <c r="E48" s="17"/>
      <c r="F48" s="16"/>
      <c r="G48" s="16"/>
      <c r="H48" s="16"/>
      <c r="I48" s="16"/>
      <c r="J48" s="17"/>
      <c r="K48" s="36"/>
      <c r="L48" s="16"/>
    </row>
    <row r="49" customFormat="false" ht="15" hidden="false" customHeight="false" outlineLevel="0" collapsed="false">
      <c r="A49" s="16"/>
      <c r="B49" s="16"/>
      <c r="C49" s="16"/>
      <c r="D49" s="17"/>
      <c r="E49" s="17"/>
      <c r="F49" s="16"/>
      <c r="G49" s="16"/>
      <c r="H49" s="16"/>
      <c r="I49" s="16"/>
      <c r="J49" s="17"/>
      <c r="K49" s="36"/>
      <c r="L49" s="16"/>
    </row>
    <row r="50" customFormat="false" ht="15" hidden="false" customHeight="false" outlineLevel="0" collapsed="false">
      <c r="A50" s="16"/>
      <c r="B50" s="16"/>
      <c r="C50" s="16"/>
      <c r="D50" s="17"/>
      <c r="E50" s="17"/>
      <c r="F50" s="16"/>
      <c r="G50" s="16"/>
      <c r="H50" s="16"/>
      <c r="I50" s="16"/>
      <c r="J50" s="17"/>
      <c r="K50" s="36"/>
      <c r="L50" s="16"/>
    </row>
    <row r="51" customFormat="false" ht="15" hidden="false" customHeight="false" outlineLevel="0" collapsed="false">
      <c r="A51" s="16"/>
      <c r="B51" s="16"/>
      <c r="C51" s="16"/>
      <c r="D51" s="17"/>
      <c r="E51" s="17"/>
      <c r="F51" s="16"/>
      <c r="G51" s="16"/>
      <c r="H51" s="16"/>
      <c r="I51" s="16"/>
      <c r="J51" s="17"/>
      <c r="K51" s="36"/>
      <c r="L51" s="16"/>
    </row>
    <row r="52" customFormat="false" ht="15" hidden="false" customHeight="false" outlineLevel="0" collapsed="false">
      <c r="A52" s="16"/>
      <c r="B52" s="16"/>
      <c r="C52" s="16"/>
      <c r="D52" s="17"/>
      <c r="E52" s="17"/>
      <c r="F52" s="16"/>
      <c r="G52" s="16"/>
      <c r="H52" s="16"/>
      <c r="I52" s="16"/>
      <c r="J52" s="17"/>
      <c r="K52" s="36"/>
      <c r="L52" s="16"/>
    </row>
    <row r="53" customFormat="false" ht="15" hidden="false" customHeight="false" outlineLevel="0" collapsed="false">
      <c r="A53" s="16"/>
      <c r="B53" s="16"/>
      <c r="C53" s="16"/>
      <c r="D53" s="17"/>
      <c r="E53" s="17"/>
      <c r="F53" s="16"/>
      <c r="G53" s="16"/>
      <c r="H53" s="16"/>
      <c r="I53" s="16"/>
      <c r="J53" s="17"/>
      <c r="K53" s="36"/>
      <c r="L53" s="16"/>
    </row>
    <row r="54" customFormat="false" ht="15" hidden="false" customHeight="false" outlineLevel="0" collapsed="false">
      <c r="A54" s="16"/>
      <c r="B54" s="16"/>
      <c r="C54" s="16"/>
      <c r="D54" s="17"/>
      <c r="E54" s="17"/>
      <c r="F54" s="16"/>
      <c r="G54" s="16"/>
      <c r="H54" s="16"/>
      <c r="I54" s="16"/>
      <c r="J54" s="17"/>
      <c r="K54" s="36"/>
      <c r="L54" s="16"/>
    </row>
    <row r="55" customFormat="false" ht="15" hidden="false" customHeight="false" outlineLevel="0" collapsed="false">
      <c r="A55" s="16"/>
      <c r="B55" s="16"/>
      <c r="C55" s="16"/>
      <c r="D55" s="17"/>
      <c r="E55" s="17"/>
      <c r="F55" s="16"/>
      <c r="G55" s="16"/>
      <c r="H55" s="16"/>
      <c r="I55" s="16"/>
      <c r="J55" s="17"/>
      <c r="K55" s="36"/>
      <c r="L55" s="16"/>
    </row>
    <row r="56" customFormat="false" ht="15" hidden="false" customHeight="false" outlineLevel="0" collapsed="false">
      <c r="A56" s="16"/>
      <c r="B56" s="16"/>
      <c r="C56" s="16"/>
      <c r="D56" s="17"/>
      <c r="E56" s="17"/>
      <c r="F56" s="16"/>
      <c r="G56" s="16"/>
      <c r="H56" s="16"/>
      <c r="I56" s="16"/>
      <c r="J56" s="17"/>
      <c r="K56" s="36"/>
      <c r="L56" s="16"/>
    </row>
    <row r="57" customFormat="false" ht="15" hidden="false" customHeight="false" outlineLevel="0" collapsed="false">
      <c r="A57" s="16"/>
      <c r="B57" s="16"/>
      <c r="C57" s="16"/>
      <c r="D57" s="17"/>
      <c r="E57" s="17"/>
      <c r="F57" s="16"/>
      <c r="G57" s="16"/>
      <c r="H57" s="16"/>
      <c r="I57" s="16"/>
      <c r="J57" s="17"/>
      <c r="K57" s="36"/>
      <c r="L57" s="16"/>
    </row>
    <row r="58" customFormat="false" ht="15" hidden="false" customHeight="false" outlineLevel="0" collapsed="false">
      <c r="A58" s="16"/>
      <c r="B58" s="16"/>
      <c r="C58" s="16"/>
      <c r="D58" s="17"/>
      <c r="E58" s="17"/>
      <c r="F58" s="16"/>
      <c r="G58" s="16"/>
      <c r="H58" s="16"/>
      <c r="I58" s="16"/>
      <c r="J58" s="17"/>
      <c r="K58" s="36"/>
      <c r="L58" s="16"/>
    </row>
    <row r="59" customFormat="false" ht="15" hidden="false" customHeight="false" outlineLevel="0" collapsed="false">
      <c r="A59" s="16"/>
      <c r="B59" s="16"/>
      <c r="C59" s="16"/>
      <c r="D59" s="17"/>
      <c r="E59" s="17"/>
      <c r="F59" s="16"/>
      <c r="G59" s="16"/>
      <c r="H59" s="16"/>
      <c r="I59" s="16"/>
      <c r="J59" s="17"/>
      <c r="K59" s="36"/>
      <c r="L59" s="16"/>
    </row>
    <row r="60" customFormat="false" ht="15" hidden="false" customHeight="false" outlineLevel="0" collapsed="false">
      <c r="A60" s="16"/>
      <c r="B60" s="16"/>
      <c r="C60" s="16"/>
      <c r="D60" s="17"/>
      <c r="E60" s="17"/>
      <c r="F60" s="16"/>
      <c r="G60" s="16"/>
      <c r="H60" s="16"/>
      <c r="I60" s="16"/>
      <c r="J60" s="17"/>
      <c r="K60" s="36"/>
      <c r="L60" s="16"/>
    </row>
    <row r="61" customFormat="false" ht="15" hidden="false" customHeight="false" outlineLevel="0" collapsed="false">
      <c r="A61" s="16"/>
      <c r="B61" s="16"/>
      <c r="C61" s="16"/>
      <c r="D61" s="17"/>
      <c r="E61" s="17"/>
      <c r="F61" s="16"/>
      <c r="G61" s="16"/>
      <c r="H61" s="16"/>
      <c r="I61" s="16"/>
      <c r="J61" s="17"/>
      <c r="K61" s="36"/>
      <c r="L61" s="16"/>
    </row>
    <row r="62" customFormat="false" ht="15" hidden="false" customHeight="false" outlineLevel="0" collapsed="false">
      <c r="A62" s="16"/>
      <c r="B62" s="16"/>
      <c r="C62" s="16"/>
      <c r="D62" s="17"/>
      <c r="E62" s="17"/>
      <c r="F62" s="16"/>
      <c r="G62" s="16"/>
      <c r="H62" s="16"/>
      <c r="I62" s="16"/>
      <c r="J62" s="17"/>
      <c r="K62" s="36"/>
      <c r="L62" s="16"/>
    </row>
    <row r="63" customFormat="false" ht="15" hidden="false" customHeight="false" outlineLevel="0" collapsed="false">
      <c r="A63" s="16"/>
      <c r="B63" s="16"/>
      <c r="C63" s="16"/>
      <c r="D63" s="17"/>
      <c r="E63" s="17"/>
      <c r="F63" s="16"/>
      <c r="G63" s="16"/>
      <c r="H63" s="16"/>
      <c r="I63" s="16"/>
      <c r="J63" s="17"/>
      <c r="K63" s="36"/>
      <c r="L63" s="16"/>
    </row>
    <row r="64" customFormat="false" ht="15" hidden="false" customHeight="false" outlineLevel="0" collapsed="false">
      <c r="A64" s="16"/>
      <c r="B64" s="16"/>
      <c r="C64" s="16"/>
      <c r="D64" s="17"/>
      <c r="E64" s="17"/>
      <c r="F64" s="16"/>
      <c r="G64" s="16"/>
      <c r="H64" s="16"/>
      <c r="I64" s="16"/>
      <c r="J64" s="17"/>
      <c r="K64" s="36"/>
      <c r="L64" s="16"/>
    </row>
    <row r="65" customFormat="false" ht="15" hidden="false" customHeight="fals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5" t="s">
        <v>185</v>
      </c>
      <c r="K65" s="43" t="n">
        <f aca="false">SUM(K5:K64)</f>
        <v>3</v>
      </c>
      <c r="L65" s="1"/>
    </row>
  </sheetData>
  <conditionalFormatting sqref="F5:F64">
    <cfRule type="cellIs" priority="2" operator="equal" aboveAverage="0" equalAverage="0" bottom="0" percent="0" rank="0" text="" dxfId="1">
      <formula>"Registered: do not use"</formula>
    </cfRule>
  </conditionalFormatting>
  <dataValidations count="2">
    <dataValidation allowBlank="true" errorStyle="stop" operator="between" showDropDown="false" showErrorMessage="false" showInputMessage="false" sqref="G5:H64" type="list">
      <formula1>"Yes,No"</formula1>
      <formula2>0</formula2>
    </dataValidation>
    <dataValidation allowBlank="true" errorStyle="stop" operator="between" showDropDown="false" showErrorMessage="false" showInputMessage="false" sqref="F5:F64" type="list">
      <formula1>"Clear,Possible conflict,Registered: do not use"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&amp;R&amp;"Arial,Regular"&amp;9 Wrench &amp;&amp; Wallet</oddHeader>
    <oddFooter>&amp;L&amp;"Arial,Regular"&amp;8 wrenchandwallet.com&amp;R&amp;"Arial,Regular"&amp;8 Page &amp;P of &amp;N</oddFooter>
  </headerFooter>
  <drawing r:id="rId1"/>
  <picture r:id="rIdBg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8"/>
    <col collapsed="false" customWidth="true" hidden="false" outlineLevel="0" max="3" min="3" style="0" width="8"/>
    <col collapsed="false" customWidth="true" hidden="false" outlineLevel="0" max="4" min="4" style="0" width="14"/>
    <col collapsed="false" customWidth="true" hidden="false" outlineLevel="0" max="5" min="5" style="0" width="9"/>
    <col collapsed="false" customWidth="true" hidden="false" outlineLevel="0" max="6" min="6" style="0" width="12"/>
    <col collapsed="false" customWidth="true" hidden="false" outlineLevel="0" max="7" min="7" style="0" width="14"/>
    <col collapsed="false" customWidth="true" hidden="false" outlineLevel="0" max="8" min="8" style="0" width="12"/>
    <col collapsed="false" customWidth="true" hidden="false" outlineLevel="0" max="10" min="10" style="0" width="16"/>
    <col collapsed="false" customWidth="true" hidden="false" outlineLevel="0" max="11" min="11" style="0" width="12"/>
  </cols>
  <sheetData>
    <row r="1" customFormat="false" ht="42" hidden="false" customHeight="true" outlineLevel="0" collapsed="false">
      <c r="A1" s="2" t="s">
        <v>186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customFormat="false" ht="15" hidden="false" customHeight="false" outlineLevel="0" collapsed="false">
      <c r="A2" s="3" t="s">
        <v>187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customFormat="false" ht="31.5" hidden="false" customHeight="true" outlineLevel="0" collapsed="false">
      <c r="A4" s="13" t="s">
        <v>188</v>
      </c>
      <c r="B4" s="13" t="s">
        <v>68</v>
      </c>
      <c r="C4" s="13" t="s">
        <v>189</v>
      </c>
      <c r="D4" s="13" t="s">
        <v>190</v>
      </c>
      <c r="E4" s="13" t="s">
        <v>191</v>
      </c>
      <c r="F4" s="13" t="s">
        <v>192</v>
      </c>
      <c r="G4" s="13" t="s">
        <v>193</v>
      </c>
      <c r="H4" s="13" t="s">
        <v>194</v>
      </c>
      <c r="I4" s="1"/>
      <c r="J4" s="5" t="s">
        <v>195</v>
      </c>
      <c r="K4" s="1"/>
    </row>
    <row r="5" customFormat="false" ht="15" hidden="false" customHeight="false" outlineLevel="0" collapsed="false">
      <c r="A5" s="41" t="n">
        <v>46305</v>
      </c>
      <c r="B5" s="18" t="s">
        <v>196</v>
      </c>
      <c r="C5" s="18" t="s">
        <v>197</v>
      </c>
      <c r="D5" s="19" t="n">
        <v>220</v>
      </c>
      <c r="E5" s="44" t="n">
        <v>0.08625</v>
      </c>
      <c r="F5" s="21" t="n">
        <f aca="false">IF(D5="","",ROUND(D5*E5,2))</f>
        <v>18.98</v>
      </c>
      <c r="G5" s="18" t="s">
        <v>198</v>
      </c>
      <c r="H5" s="18" t="s">
        <v>37</v>
      </c>
      <c r="I5" s="1"/>
      <c r="J5" s="1" t="s">
        <v>192</v>
      </c>
      <c r="K5" s="45" t="n">
        <f aca="false">SUM(F5:F54)</f>
        <v>18.98</v>
      </c>
    </row>
    <row r="6" customFormat="false" ht="15" hidden="false" customHeight="false" outlineLevel="0" collapsed="false">
      <c r="A6" s="17"/>
      <c r="B6" s="16"/>
      <c r="C6" s="16"/>
      <c r="D6" s="24"/>
      <c r="E6" s="46"/>
      <c r="F6" s="21" t="str">
        <f aca="false">IF(D6="","",ROUND(D6*E6,2))</f>
        <v/>
      </c>
      <c r="G6" s="16"/>
      <c r="H6" s="16"/>
      <c r="I6" s="1"/>
      <c r="J6" s="1" t="s">
        <v>199</v>
      </c>
      <c r="K6" s="45" t="n">
        <f aca="false">SUMIFS(F5:F54,H5:H54,"No")</f>
        <v>18.98</v>
      </c>
    </row>
    <row r="7" customFormat="false" ht="15" hidden="false" customHeight="false" outlineLevel="0" collapsed="false">
      <c r="A7" s="17"/>
      <c r="B7" s="16"/>
      <c r="C7" s="16"/>
      <c r="D7" s="24"/>
      <c r="E7" s="46"/>
      <c r="F7" s="21" t="str">
        <f aca="false">IF(D7="","",ROUND(D7*E7,2))</f>
        <v/>
      </c>
      <c r="G7" s="16"/>
      <c r="H7" s="16"/>
      <c r="I7" s="1"/>
      <c r="J7" s="1"/>
      <c r="K7" s="1"/>
    </row>
    <row r="8" customFormat="false" ht="15" hidden="false" customHeight="false" outlineLevel="0" collapsed="false">
      <c r="A8" s="17"/>
      <c r="B8" s="16"/>
      <c r="C8" s="16"/>
      <c r="D8" s="24"/>
      <c r="E8" s="46"/>
      <c r="F8" s="21" t="str">
        <f aca="false">IF(D8="","",ROUND(D8*E8,2))</f>
        <v/>
      </c>
      <c r="G8" s="16"/>
      <c r="H8" s="16"/>
      <c r="I8" s="1"/>
      <c r="J8" s="3" t="s">
        <v>200</v>
      </c>
      <c r="K8" s="1"/>
    </row>
    <row r="9" customFormat="false" ht="15" hidden="false" customHeight="false" outlineLevel="0" collapsed="false">
      <c r="A9" s="17"/>
      <c r="B9" s="16"/>
      <c r="C9" s="16"/>
      <c r="D9" s="24"/>
      <c r="E9" s="46"/>
      <c r="F9" s="21" t="str">
        <f aca="false">IF(D9="","",ROUND(D9*E9,2))</f>
        <v/>
      </c>
      <c r="G9" s="16"/>
      <c r="H9" s="16"/>
      <c r="I9" s="1"/>
      <c r="J9" s="1"/>
      <c r="K9" s="1"/>
    </row>
    <row r="10" customFormat="false" ht="15" hidden="false" customHeight="false" outlineLevel="0" collapsed="false">
      <c r="A10" s="17"/>
      <c r="B10" s="16"/>
      <c r="C10" s="16"/>
      <c r="D10" s="24"/>
      <c r="E10" s="46"/>
      <c r="F10" s="21" t="str">
        <f aca="false">IF(D10="","",ROUND(D10*E10,2))</f>
        <v/>
      </c>
      <c r="G10" s="16"/>
      <c r="H10" s="16"/>
      <c r="I10" s="1"/>
      <c r="J10" s="1"/>
      <c r="K10" s="1"/>
    </row>
    <row r="11" customFormat="false" ht="15" hidden="false" customHeight="false" outlineLevel="0" collapsed="false">
      <c r="A11" s="17"/>
      <c r="B11" s="16"/>
      <c r="C11" s="16"/>
      <c r="D11" s="24"/>
      <c r="E11" s="46"/>
      <c r="F11" s="21" t="str">
        <f aca="false">IF(D11="","",ROUND(D11*E11,2))</f>
        <v/>
      </c>
      <c r="G11" s="16"/>
      <c r="H11" s="16"/>
      <c r="I11" s="1"/>
      <c r="J11" s="1"/>
      <c r="K11" s="1"/>
    </row>
    <row r="12" customFormat="false" ht="15" hidden="false" customHeight="false" outlineLevel="0" collapsed="false">
      <c r="A12" s="17"/>
      <c r="B12" s="16"/>
      <c r="C12" s="16"/>
      <c r="D12" s="24"/>
      <c r="E12" s="46"/>
      <c r="F12" s="21" t="str">
        <f aca="false">IF(D12="","",ROUND(D12*E12,2))</f>
        <v/>
      </c>
      <c r="G12" s="16"/>
      <c r="H12" s="16"/>
      <c r="I12" s="1"/>
      <c r="J12" s="1"/>
      <c r="K12" s="1"/>
    </row>
    <row r="13" customFormat="false" ht="15" hidden="false" customHeight="false" outlineLevel="0" collapsed="false">
      <c r="A13" s="17"/>
      <c r="B13" s="16"/>
      <c r="C13" s="16"/>
      <c r="D13" s="24"/>
      <c r="E13" s="46"/>
      <c r="F13" s="21" t="str">
        <f aca="false">IF(D13="","",ROUND(D13*E13,2))</f>
        <v/>
      </c>
      <c r="G13" s="16"/>
      <c r="H13" s="16"/>
      <c r="I13" s="1"/>
      <c r="J13" s="1"/>
      <c r="K13" s="1"/>
    </row>
    <row r="14" customFormat="false" ht="15" hidden="false" customHeight="false" outlineLevel="0" collapsed="false">
      <c r="A14" s="17"/>
      <c r="B14" s="16"/>
      <c r="C14" s="16"/>
      <c r="D14" s="24"/>
      <c r="E14" s="46"/>
      <c r="F14" s="21" t="str">
        <f aca="false">IF(D14="","",ROUND(D14*E14,2))</f>
        <v/>
      </c>
      <c r="G14" s="16"/>
      <c r="H14" s="16"/>
      <c r="I14" s="1"/>
      <c r="J14" s="1"/>
      <c r="K14" s="1"/>
    </row>
    <row r="15" customFormat="false" ht="15" hidden="false" customHeight="false" outlineLevel="0" collapsed="false">
      <c r="A15" s="17"/>
      <c r="B15" s="16"/>
      <c r="C15" s="16"/>
      <c r="D15" s="24"/>
      <c r="E15" s="46"/>
      <c r="F15" s="21" t="str">
        <f aca="false">IF(D15="","",ROUND(D15*E15,2))</f>
        <v/>
      </c>
      <c r="G15" s="16"/>
      <c r="H15" s="16"/>
      <c r="I15" s="1"/>
      <c r="J15" s="1"/>
      <c r="K15" s="1"/>
    </row>
    <row r="16" customFormat="false" ht="15" hidden="false" customHeight="false" outlineLevel="0" collapsed="false">
      <c r="A16" s="17"/>
      <c r="B16" s="16"/>
      <c r="C16" s="16"/>
      <c r="D16" s="24"/>
      <c r="E16" s="46"/>
      <c r="F16" s="21" t="str">
        <f aca="false">IF(D16="","",ROUND(D16*E16,2))</f>
        <v/>
      </c>
      <c r="G16" s="16"/>
      <c r="H16" s="16"/>
      <c r="I16" s="1"/>
      <c r="J16" s="1"/>
      <c r="K16" s="1"/>
    </row>
    <row r="17" customFormat="false" ht="15" hidden="false" customHeight="false" outlineLevel="0" collapsed="false">
      <c r="A17" s="17"/>
      <c r="B17" s="16"/>
      <c r="C17" s="16"/>
      <c r="D17" s="24"/>
      <c r="E17" s="46"/>
      <c r="F17" s="21" t="str">
        <f aca="false">IF(D17="","",ROUND(D17*E17,2))</f>
        <v/>
      </c>
      <c r="G17" s="16"/>
      <c r="H17" s="16"/>
      <c r="I17" s="1"/>
      <c r="J17" s="1"/>
      <c r="K17" s="1"/>
    </row>
    <row r="18" customFormat="false" ht="15" hidden="false" customHeight="false" outlineLevel="0" collapsed="false">
      <c r="A18" s="17"/>
      <c r="B18" s="16"/>
      <c r="C18" s="16"/>
      <c r="D18" s="24"/>
      <c r="E18" s="46"/>
      <c r="F18" s="21" t="str">
        <f aca="false">IF(D18="","",ROUND(D18*E18,2))</f>
        <v/>
      </c>
      <c r="G18" s="16"/>
      <c r="H18" s="16"/>
      <c r="I18" s="1"/>
      <c r="J18" s="1"/>
      <c r="K18" s="1"/>
    </row>
    <row r="19" customFormat="false" ht="15" hidden="false" customHeight="false" outlineLevel="0" collapsed="false">
      <c r="A19" s="17"/>
      <c r="B19" s="16"/>
      <c r="C19" s="16"/>
      <c r="D19" s="24"/>
      <c r="E19" s="46"/>
      <c r="F19" s="21" t="str">
        <f aca="false">IF(D19="","",ROUND(D19*E19,2))</f>
        <v/>
      </c>
      <c r="G19" s="16"/>
      <c r="H19" s="16"/>
      <c r="I19" s="1"/>
      <c r="J19" s="1"/>
      <c r="K19" s="1"/>
    </row>
    <row r="20" customFormat="false" ht="15" hidden="false" customHeight="false" outlineLevel="0" collapsed="false">
      <c r="A20" s="17"/>
      <c r="B20" s="16"/>
      <c r="C20" s="16"/>
      <c r="D20" s="24"/>
      <c r="E20" s="46"/>
      <c r="F20" s="21" t="str">
        <f aca="false">IF(D20="","",ROUND(D20*E20,2))</f>
        <v/>
      </c>
      <c r="G20" s="16"/>
      <c r="H20" s="16"/>
      <c r="I20" s="1"/>
      <c r="J20" s="1"/>
      <c r="K20" s="1"/>
    </row>
    <row r="21" customFormat="false" ht="15" hidden="false" customHeight="false" outlineLevel="0" collapsed="false">
      <c r="A21" s="17"/>
      <c r="B21" s="16"/>
      <c r="C21" s="16"/>
      <c r="D21" s="24"/>
      <c r="E21" s="46"/>
      <c r="F21" s="21" t="str">
        <f aca="false">IF(D21="","",ROUND(D21*E21,2))</f>
        <v/>
      </c>
      <c r="G21" s="16"/>
      <c r="H21" s="16"/>
      <c r="I21" s="1"/>
      <c r="J21" s="1"/>
      <c r="K21" s="1"/>
    </row>
    <row r="22" customFormat="false" ht="15" hidden="false" customHeight="false" outlineLevel="0" collapsed="false">
      <c r="A22" s="17"/>
      <c r="B22" s="16"/>
      <c r="C22" s="16"/>
      <c r="D22" s="24"/>
      <c r="E22" s="46"/>
      <c r="F22" s="21" t="str">
        <f aca="false">IF(D22="","",ROUND(D22*E22,2))</f>
        <v/>
      </c>
      <c r="G22" s="16"/>
      <c r="H22" s="16"/>
      <c r="I22" s="1"/>
      <c r="J22" s="1"/>
      <c r="K22" s="1"/>
    </row>
    <row r="23" customFormat="false" ht="15" hidden="false" customHeight="false" outlineLevel="0" collapsed="false">
      <c r="A23" s="17"/>
      <c r="B23" s="16"/>
      <c r="C23" s="16"/>
      <c r="D23" s="24"/>
      <c r="E23" s="46"/>
      <c r="F23" s="21" t="str">
        <f aca="false">IF(D23="","",ROUND(D23*E23,2))</f>
        <v/>
      </c>
      <c r="G23" s="16"/>
      <c r="H23" s="16"/>
      <c r="I23" s="1"/>
      <c r="J23" s="1"/>
      <c r="K23" s="1"/>
    </row>
    <row r="24" customFormat="false" ht="15" hidden="false" customHeight="false" outlineLevel="0" collapsed="false">
      <c r="A24" s="17"/>
      <c r="B24" s="16"/>
      <c r="C24" s="16"/>
      <c r="D24" s="24"/>
      <c r="E24" s="46"/>
      <c r="F24" s="21" t="str">
        <f aca="false">IF(D24="","",ROUND(D24*E24,2))</f>
        <v/>
      </c>
      <c r="G24" s="16"/>
      <c r="H24" s="16"/>
      <c r="I24" s="1"/>
      <c r="J24" s="1"/>
      <c r="K24" s="1"/>
    </row>
    <row r="25" customFormat="false" ht="15" hidden="false" customHeight="false" outlineLevel="0" collapsed="false">
      <c r="A25" s="17"/>
      <c r="B25" s="16"/>
      <c r="C25" s="16"/>
      <c r="D25" s="24"/>
      <c r="E25" s="46"/>
      <c r="F25" s="21" t="str">
        <f aca="false">IF(D25="","",ROUND(D25*E25,2))</f>
        <v/>
      </c>
      <c r="G25" s="16"/>
      <c r="H25" s="16"/>
      <c r="I25" s="1"/>
      <c r="J25" s="1"/>
      <c r="K25" s="1"/>
    </row>
    <row r="26" customFormat="false" ht="15" hidden="false" customHeight="false" outlineLevel="0" collapsed="false">
      <c r="A26" s="17"/>
      <c r="B26" s="16"/>
      <c r="C26" s="16"/>
      <c r="D26" s="24"/>
      <c r="E26" s="46"/>
      <c r="F26" s="21" t="str">
        <f aca="false">IF(D26="","",ROUND(D26*E26,2))</f>
        <v/>
      </c>
      <c r="G26" s="16"/>
      <c r="H26" s="16"/>
      <c r="I26" s="1"/>
      <c r="J26" s="1"/>
      <c r="K26" s="1"/>
    </row>
    <row r="27" customFormat="false" ht="15" hidden="false" customHeight="false" outlineLevel="0" collapsed="false">
      <c r="A27" s="17"/>
      <c r="B27" s="16"/>
      <c r="C27" s="16"/>
      <c r="D27" s="24"/>
      <c r="E27" s="46"/>
      <c r="F27" s="21" t="str">
        <f aca="false">IF(D27="","",ROUND(D27*E27,2))</f>
        <v/>
      </c>
      <c r="G27" s="16"/>
      <c r="H27" s="16"/>
      <c r="I27" s="1"/>
      <c r="J27" s="1"/>
      <c r="K27" s="1"/>
    </row>
    <row r="28" customFormat="false" ht="15" hidden="false" customHeight="false" outlineLevel="0" collapsed="false">
      <c r="A28" s="17"/>
      <c r="B28" s="16"/>
      <c r="C28" s="16"/>
      <c r="D28" s="24"/>
      <c r="E28" s="46"/>
      <c r="F28" s="21" t="str">
        <f aca="false">IF(D28="","",ROUND(D28*E28,2))</f>
        <v/>
      </c>
      <c r="G28" s="16"/>
      <c r="H28" s="16"/>
      <c r="I28" s="1"/>
      <c r="J28" s="1"/>
      <c r="K28" s="1"/>
    </row>
    <row r="29" customFormat="false" ht="15" hidden="false" customHeight="false" outlineLevel="0" collapsed="false">
      <c r="A29" s="17"/>
      <c r="B29" s="16"/>
      <c r="C29" s="16"/>
      <c r="D29" s="24"/>
      <c r="E29" s="46"/>
      <c r="F29" s="21" t="str">
        <f aca="false">IF(D29="","",ROUND(D29*E29,2))</f>
        <v/>
      </c>
      <c r="G29" s="16"/>
      <c r="H29" s="16"/>
      <c r="I29" s="1"/>
      <c r="J29" s="1"/>
      <c r="K29" s="1"/>
    </row>
    <row r="30" customFormat="false" ht="15" hidden="false" customHeight="false" outlineLevel="0" collapsed="false">
      <c r="A30" s="17"/>
      <c r="B30" s="16"/>
      <c r="C30" s="16"/>
      <c r="D30" s="24"/>
      <c r="E30" s="46"/>
      <c r="F30" s="21" t="str">
        <f aca="false">IF(D30="","",ROUND(D30*E30,2))</f>
        <v/>
      </c>
      <c r="G30" s="16"/>
      <c r="H30" s="16"/>
      <c r="I30" s="1"/>
      <c r="J30" s="1"/>
      <c r="K30" s="1"/>
    </row>
    <row r="31" customFormat="false" ht="15" hidden="false" customHeight="false" outlineLevel="0" collapsed="false">
      <c r="A31" s="17"/>
      <c r="B31" s="16"/>
      <c r="C31" s="16"/>
      <c r="D31" s="24"/>
      <c r="E31" s="46"/>
      <c r="F31" s="21" t="str">
        <f aca="false">IF(D31="","",ROUND(D31*E31,2))</f>
        <v/>
      </c>
      <c r="G31" s="16"/>
      <c r="H31" s="16"/>
      <c r="I31" s="1"/>
      <c r="J31" s="1"/>
      <c r="K31" s="1"/>
    </row>
    <row r="32" customFormat="false" ht="15" hidden="false" customHeight="false" outlineLevel="0" collapsed="false">
      <c r="A32" s="17"/>
      <c r="B32" s="16"/>
      <c r="C32" s="16"/>
      <c r="D32" s="24"/>
      <c r="E32" s="46"/>
      <c r="F32" s="21" t="str">
        <f aca="false">IF(D32="","",ROUND(D32*E32,2))</f>
        <v/>
      </c>
      <c r="G32" s="16"/>
      <c r="H32" s="16"/>
      <c r="I32" s="1"/>
      <c r="J32" s="1"/>
      <c r="K32" s="1"/>
    </row>
    <row r="33" customFormat="false" ht="15" hidden="false" customHeight="false" outlineLevel="0" collapsed="false">
      <c r="A33" s="17"/>
      <c r="B33" s="16"/>
      <c r="C33" s="16"/>
      <c r="D33" s="24"/>
      <c r="E33" s="46"/>
      <c r="F33" s="21" t="str">
        <f aca="false">IF(D33="","",ROUND(D33*E33,2))</f>
        <v/>
      </c>
      <c r="G33" s="16"/>
      <c r="H33" s="16"/>
      <c r="I33" s="1"/>
      <c r="J33" s="1"/>
      <c r="K33" s="1"/>
    </row>
    <row r="34" customFormat="false" ht="15" hidden="false" customHeight="false" outlineLevel="0" collapsed="false">
      <c r="A34" s="17"/>
      <c r="B34" s="16"/>
      <c r="C34" s="16"/>
      <c r="D34" s="24"/>
      <c r="E34" s="46"/>
      <c r="F34" s="21" t="str">
        <f aca="false">IF(D34="","",ROUND(D34*E34,2))</f>
        <v/>
      </c>
      <c r="G34" s="16"/>
      <c r="H34" s="16"/>
      <c r="I34" s="1"/>
      <c r="J34" s="1"/>
      <c r="K34" s="1"/>
    </row>
    <row r="35" customFormat="false" ht="15" hidden="false" customHeight="false" outlineLevel="0" collapsed="false">
      <c r="A35" s="17"/>
      <c r="B35" s="16"/>
      <c r="C35" s="16"/>
      <c r="D35" s="24"/>
      <c r="E35" s="46"/>
      <c r="F35" s="21" t="str">
        <f aca="false">IF(D35="","",ROUND(D35*E35,2))</f>
        <v/>
      </c>
      <c r="G35" s="16"/>
      <c r="H35" s="16"/>
      <c r="I35" s="1"/>
      <c r="J35" s="1"/>
      <c r="K35" s="1"/>
    </row>
    <row r="36" customFormat="false" ht="15" hidden="false" customHeight="false" outlineLevel="0" collapsed="false">
      <c r="A36" s="17"/>
      <c r="B36" s="16"/>
      <c r="C36" s="16"/>
      <c r="D36" s="24"/>
      <c r="E36" s="46"/>
      <c r="F36" s="21" t="str">
        <f aca="false">IF(D36="","",ROUND(D36*E36,2))</f>
        <v/>
      </c>
      <c r="G36" s="16"/>
      <c r="H36" s="16"/>
      <c r="I36" s="1"/>
      <c r="J36" s="1"/>
      <c r="K36" s="1"/>
    </row>
    <row r="37" customFormat="false" ht="15" hidden="false" customHeight="false" outlineLevel="0" collapsed="false">
      <c r="A37" s="17"/>
      <c r="B37" s="16"/>
      <c r="C37" s="16"/>
      <c r="D37" s="24"/>
      <c r="E37" s="46"/>
      <c r="F37" s="21" t="str">
        <f aca="false">IF(D37="","",ROUND(D37*E37,2))</f>
        <v/>
      </c>
      <c r="G37" s="16"/>
      <c r="H37" s="16"/>
      <c r="I37" s="1"/>
      <c r="J37" s="1"/>
      <c r="K37" s="1"/>
    </row>
    <row r="38" customFormat="false" ht="15" hidden="false" customHeight="false" outlineLevel="0" collapsed="false">
      <c r="A38" s="17"/>
      <c r="B38" s="16"/>
      <c r="C38" s="16"/>
      <c r="D38" s="24"/>
      <c r="E38" s="46"/>
      <c r="F38" s="21" t="str">
        <f aca="false">IF(D38="","",ROUND(D38*E38,2))</f>
        <v/>
      </c>
      <c r="G38" s="16"/>
      <c r="H38" s="16"/>
      <c r="I38" s="1"/>
      <c r="J38" s="1"/>
      <c r="K38" s="1"/>
    </row>
    <row r="39" customFormat="false" ht="15" hidden="false" customHeight="false" outlineLevel="0" collapsed="false">
      <c r="A39" s="17"/>
      <c r="B39" s="16"/>
      <c r="C39" s="16"/>
      <c r="D39" s="24"/>
      <c r="E39" s="46"/>
      <c r="F39" s="21" t="str">
        <f aca="false">IF(D39="","",ROUND(D39*E39,2))</f>
        <v/>
      </c>
      <c r="G39" s="16"/>
      <c r="H39" s="16"/>
      <c r="I39" s="1"/>
      <c r="J39" s="1"/>
      <c r="K39" s="1"/>
    </row>
    <row r="40" customFormat="false" ht="15" hidden="false" customHeight="false" outlineLevel="0" collapsed="false">
      <c r="A40" s="17"/>
      <c r="B40" s="16"/>
      <c r="C40" s="16"/>
      <c r="D40" s="24"/>
      <c r="E40" s="46"/>
      <c r="F40" s="21" t="str">
        <f aca="false">IF(D40="","",ROUND(D40*E40,2))</f>
        <v/>
      </c>
      <c r="G40" s="16"/>
      <c r="H40" s="16"/>
      <c r="I40" s="1"/>
      <c r="J40" s="1"/>
      <c r="K40" s="1"/>
    </row>
    <row r="41" customFormat="false" ht="15" hidden="false" customHeight="false" outlineLevel="0" collapsed="false">
      <c r="A41" s="17"/>
      <c r="B41" s="16"/>
      <c r="C41" s="16"/>
      <c r="D41" s="24"/>
      <c r="E41" s="46"/>
      <c r="F41" s="21" t="str">
        <f aca="false">IF(D41="","",ROUND(D41*E41,2))</f>
        <v/>
      </c>
      <c r="G41" s="16"/>
      <c r="H41" s="16"/>
      <c r="I41" s="1"/>
      <c r="J41" s="1"/>
      <c r="K41" s="1"/>
    </row>
    <row r="42" customFormat="false" ht="15" hidden="false" customHeight="false" outlineLevel="0" collapsed="false">
      <c r="A42" s="17"/>
      <c r="B42" s="16"/>
      <c r="C42" s="16"/>
      <c r="D42" s="24"/>
      <c r="E42" s="46"/>
      <c r="F42" s="21" t="str">
        <f aca="false">IF(D42="","",ROUND(D42*E42,2))</f>
        <v/>
      </c>
      <c r="G42" s="16"/>
      <c r="H42" s="16"/>
      <c r="I42" s="1"/>
      <c r="J42" s="1"/>
      <c r="K42" s="1"/>
    </row>
    <row r="43" customFormat="false" ht="15" hidden="false" customHeight="false" outlineLevel="0" collapsed="false">
      <c r="A43" s="17"/>
      <c r="B43" s="16"/>
      <c r="C43" s="16"/>
      <c r="D43" s="24"/>
      <c r="E43" s="46"/>
      <c r="F43" s="21" t="str">
        <f aca="false">IF(D43="","",ROUND(D43*E43,2))</f>
        <v/>
      </c>
      <c r="G43" s="16"/>
      <c r="H43" s="16"/>
      <c r="I43" s="1"/>
      <c r="J43" s="1"/>
      <c r="K43" s="1"/>
    </row>
    <row r="44" customFormat="false" ht="15" hidden="false" customHeight="false" outlineLevel="0" collapsed="false">
      <c r="A44" s="17"/>
      <c r="B44" s="16"/>
      <c r="C44" s="16"/>
      <c r="D44" s="24"/>
      <c r="E44" s="46"/>
      <c r="F44" s="21" t="str">
        <f aca="false">IF(D44="","",ROUND(D44*E44,2))</f>
        <v/>
      </c>
      <c r="G44" s="16"/>
      <c r="H44" s="16"/>
      <c r="I44" s="1"/>
      <c r="J44" s="1"/>
      <c r="K44" s="1"/>
    </row>
    <row r="45" customFormat="false" ht="15" hidden="false" customHeight="false" outlineLevel="0" collapsed="false">
      <c r="A45" s="17"/>
      <c r="B45" s="16"/>
      <c r="C45" s="16"/>
      <c r="D45" s="24"/>
      <c r="E45" s="46"/>
      <c r="F45" s="21" t="str">
        <f aca="false">IF(D45="","",ROUND(D45*E45,2))</f>
        <v/>
      </c>
      <c r="G45" s="16"/>
      <c r="H45" s="16"/>
      <c r="I45" s="1"/>
      <c r="J45" s="1"/>
      <c r="K45" s="1"/>
    </row>
    <row r="46" customFormat="false" ht="15" hidden="false" customHeight="false" outlineLevel="0" collapsed="false">
      <c r="A46" s="17"/>
      <c r="B46" s="16"/>
      <c r="C46" s="16"/>
      <c r="D46" s="24"/>
      <c r="E46" s="46"/>
      <c r="F46" s="21" t="str">
        <f aca="false">IF(D46="","",ROUND(D46*E46,2))</f>
        <v/>
      </c>
      <c r="G46" s="16"/>
      <c r="H46" s="16"/>
      <c r="I46" s="1"/>
      <c r="J46" s="1"/>
      <c r="K46" s="1"/>
    </row>
    <row r="47" customFormat="false" ht="15" hidden="false" customHeight="false" outlineLevel="0" collapsed="false">
      <c r="A47" s="17"/>
      <c r="B47" s="16"/>
      <c r="C47" s="16"/>
      <c r="D47" s="24"/>
      <c r="E47" s="46"/>
      <c r="F47" s="21" t="str">
        <f aca="false">IF(D47="","",ROUND(D47*E47,2))</f>
        <v/>
      </c>
      <c r="G47" s="16"/>
      <c r="H47" s="16"/>
      <c r="I47" s="1"/>
      <c r="J47" s="1"/>
      <c r="K47" s="1"/>
    </row>
    <row r="48" customFormat="false" ht="15" hidden="false" customHeight="false" outlineLevel="0" collapsed="false">
      <c r="A48" s="17"/>
      <c r="B48" s="16"/>
      <c r="C48" s="16"/>
      <c r="D48" s="24"/>
      <c r="E48" s="46"/>
      <c r="F48" s="21" t="str">
        <f aca="false">IF(D48="","",ROUND(D48*E48,2))</f>
        <v/>
      </c>
      <c r="G48" s="16"/>
      <c r="H48" s="16"/>
      <c r="I48" s="1"/>
      <c r="J48" s="1"/>
      <c r="K48" s="1"/>
    </row>
    <row r="49" customFormat="false" ht="15" hidden="false" customHeight="false" outlineLevel="0" collapsed="false">
      <c r="A49" s="17"/>
      <c r="B49" s="16"/>
      <c r="C49" s="16"/>
      <c r="D49" s="24"/>
      <c r="E49" s="46"/>
      <c r="F49" s="21" t="str">
        <f aca="false">IF(D49="","",ROUND(D49*E49,2))</f>
        <v/>
      </c>
      <c r="G49" s="16"/>
      <c r="H49" s="16"/>
      <c r="I49" s="1"/>
      <c r="J49" s="1"/>
      <c r="K49" s="1"/>
    </row>
    <row r="50" customFormat="false" ht="15" hidden="false" customHeight="false" outlineLevel="0" collapsed="false">
      <c r="A50" s="17"/>
      <c r="B50" s="16"/>
      <c r="C50" s="16"/>
      <c r="D50" s="24"/>
      <c r="E50" s="46"/>
      <c r="F50" s="21" t="str">
        <f aca="false">IF(D50="","",ROUND(D50*E50,2))</f>
        <v/>
      </c>
      <c r="G50" s="16"/>
      <c r="H50" s="16"/>
      <c r="I50" s="1"/>
      <c r="J50" s="1"/>
      <c r="K50" s="1"/>
    </row>
    <row r="51" customFormat="false" ht="15" hidden="false" customHeight="false" outlineLevel="0" collapsed="false">
      <c r="A51" s="17"/>
      <c r="B51" s="16"/>
      <c r="C51" s="16"/>
      <c r="D51" s="24"/>
      <c r="E51" s="46"/>
      <c r="F51" s="21" t="str">
        <f aca="false">IF(D51="","",ROUND(D51*E51,2))</f>
        <v/>
      </c>
      <c r="G51" s="16"/>
      <c r="H51" s="16"/>
      <c r="I51" s="1"/>
      <c r="J51" s="1"/>
      <c r="K51" s="1"/>
    </row>
    <row r="52" customFormat="false" ht="15" hidden="false" customHeight="false" outlineLevel="0" collapsed="false">
      <c r="A52" s="17"/>
      <c r="B52" s="16"/>
      <c r="C52" s="16"/>
      <c r="D52" s="24"/>
      <c r="E52" s="46"/>
      <c r="F52" s="21" t="str">
        <f aca="false">IF(D52="","",ROUND(D52*E52,2))</f>
        <v/>
      </c>
      <c r="G52" s="16"/>
      <c r="H52" s="16"/>
      <c r="I52" s="1"/>
      <c r="J52" s="1"/>
      <c r="K52" s="1"/>
    </row>
    <row r="53" customFormat="false" ht="15" hidden="false" customHeight="false" outlineLevel="0" collapsed="false">
      <c r="A53" s="17"/>
      <c r="B53" s="16"/>
      <c r="C53" s="16"/>
      <c r="D53" s="24"/>
      <c r="E53" s="46"/>
      <c r="F53" s="21" t="str">
        <f aca="false">IF(D53="","",ROUND(D53*E53,2))</f>
        <v/>
      </c>
      <c r="G53" s="16"/>
      <c r="H53" s="16"/>
      <c r="I53" s="1"/>
      <c r="J53" s="1"/>
      <c r="K53" s="1"/>
    </row>
    <row r="54" customFormat="false" ht="15" hidden="false" customHeight="false" outlineLevel="0" collapsed="false">
      <c r="A54" s="17"/>
      <c r="B54" s="16"/>
      <c r="C54" s="16"/>
      <c r="D54" s="24"/>
      <c r="E54" s="46"/>
      <c r="F54" s="21" t="str">
        <f aca="false">IF(D54="","",ROUND(D54*E54,2))</f>
        <v/>
      </c>
      <c r="G54" s="16"/>
      <c r="H54" s="16"/>
      <c r="I54" s="1"/>
      <c r="J54" s="1"/>
      <c r="K54" s="1"/>
    </row>
  </sheetData>
  <dataValidations count="2">
    <dataValidation allowBlank="true" errorStyle="stop" operator="between" showDropDown="false" showErrorMessage="false" showInputMessage="false" sqref="B5:B54" type="list">
      <formula1>"Own store,In person,Craft fair,Local bulk order"</formula1>
      <formula2>0</formula2>
    </dataValidation>
    <dataValidation allowBlank="true" errorStyle="stop" operator="between" showDropDown="false" showErrorMessage="false" showInputMessage="false" sqref="H5:H54" type="list">
      <formula1>"Yes,No"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>&amp;R&amp;"Arial,Regular"&amp;9 Wrench &amp;&amp; Wallet</oddHeader>
    <oddFooter>&amp;L&amp;"Arial,Regular"&amp;8 wrenchandwallet.com&amp;R&amp;"Arial,Regular"&amp;8 Page &amp;P of &amp;N</oddFooter>
  </headerFooter>
  <drawing r:id="rId1"/>
  <picture r:id="rIdBg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2026-10-24T12:34:20Z</dcterms:created>
  <dc:creator>openpyxl</dc:creator>
  <dc:description/>
  <dc:language>en-US</dc:language>
  <cp:lastModifiedBy/>
  <dcterms:modified xsi:type="dcterms:W3CDTF">2026-10-24T12:34:20Z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